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ynanderson/Desktop/"/>
    </mc:Choice>
  </mc:AlternateContent>
  <xr:revisionPtr revIDLastSave="0" documentId="13_ncr:1_{9A578A93-2505-804C-85E2-4C58CBB214AE}" xr6:coauthVersionLast="36" xr6:coauthVersionMax="36" xr10:uidLastSave="{00000000-0000-0000-0000-000000000000}"/>
  <bookViews>
    <workbookView xWindow="880" yWindow="460" windowWidth="27940" windowHeight="17180" xr2:uid="{067C9FBA-D79A-9B4C-B6B9-58A12858C137}"/>
  </bookViews>
  <sheets>
    <sheet name="Country-Cases-Tests" sheetId="1" r:id="rId1"/>
    <sheet name="UN Population number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21" i="1"/>
  <c r="L75" i="1" l="1"/>
  <c r="L47" i="1"/>
  <c r="L60" i="1"/>
  <c r="N60" i="1" s="1"/>
  <c r="L63" i="1"/>
  <c r="L44" i="1"/>
  <c r="L81" i="1"/>
  <c r="N81" i="1" s="1"/>
  <c r="L25" i="1"/>
  <c r="L59" i="1"/>
  <c r="L102" i="1"/>
  <c r="N102" i="1" s="1"/>
  <c r="L101" i="1"/>
  <c r="L32" i="1"/>
  <c r="L57" i="1"/>
  <c r="N57" i="1" s="1"/>
  <c r="L54" i="1"/>
  <c r="L48" i="1"/>
  <c r="L50" i="1"/>
  <c r="L113" i="1"/>
  <c r="N113" i="1" s="1"/>
  <c r="L56" i="1"/>
  <c r="L123" i="1"/>
  <c r="L31" i="1"/>
  <c r="L39" i="1"/>
  <c r="N39" i="1" s="1"/>
  <c r="L43" i="1"/>
  <c r="L37" i="1"/>
  <c r="L21" i="1"/>
  <c r="N21" i="1" s="1"/>
  <c r="L22" i="1"/>
  <c r="L65" i="1"/>
  <c r="L143" i="1"/>
  <c r="L52" i="1"/>
  <c r="L45" i="1"/>
  <c r="L46" i="1"/>
  <c r="N46" i="1" s="1"/>
  <c r="L26" i="1"/>
  <c r="L53" i="1"/>
  <c r="L152" i="1"/>
  <c r="L7" i="1"/>
  <c r="N7" i="1" s="1"/>
  <c r="L64" i="1"/>
  <c r="L158" i="1"/>
  <c r="L35" i="1"/>
  <c r="L164" i="1"/>
  <c r="L20" i="1"/>
  <c r="L30" i="1"/>
  <c r="L183" i="1"/>
  <c r="L61" i="1"/>
  <c r="L24" i="1"/>
  <c r="L51" i="1"/>
  <c r="L38" i="1"/>
  <c r="L23" i="1"/>
  <c r="N23" i="1" s="1"/>
  <c r="L58" i="1"/>
  <c r="L55" i="1"/>
  <c r="L41" i="1"/>
  <c r="N41" i="1" s="1"/>
  <c r="L62" i="1"/>
  <c r="L49" i="1"/>
  <c r="N49" i="1" s="1"/>
  <c r="L36" i="1"/>
  <c r="L34" i="1"/>
  <c r="L191" i="1"/>
  <c r="L33" i="1"/>
  <c r="L42" i="1"/>
  <c r="N42" i="1" s="1"/>
  <c r="L28" i="1"/>
  <c r="L235" i="1"/>
  <c r="L29" i="1"/>
  <c r="L40" i="1"/>
  <c r="L66" i="1"/>
  <c r="L229" i="1"/>
  <c r="L27" i="1"/>
  <c r="I151" i="1"/>
  <c r="I240" i="1"/>
  <c r="I239" i="1"/>
  <c r="I238" i="1"/>
  <c r="I237" i="1"/>
  <c r="I236" i="1"/>
  <c r="I235" i="1"/>
  <c r="I234" i="1"/>
  <c r="I233" i="1"/>
  <c r="I232" i="1"/>
  <c r="I231" i="1"/>
  <c r="I230" i="1"/>
  <c r="I29" i="1"/>
  <c r="I40" i="1"/>
  <c r="I66" i="1"/>
  <c r="I229" i="1"/>
  <c r="I228" i="1"/>
  <c r="I227" i="1"/>
  <c r="I226" i="1"/>
  <c r="I225" i="1"/>
  <c r="I27" i="1"/>
  <c r="I224" i="1"/>
  <c r="I223" i="1"/>
  <c r="I222" i="1"/>
  <c r="I221" i="1"/>
  <c r="I220" i="1"/>
  <c r="I219" i="1"/>
  <c r="I28" i="1"/>
  <c r="I218" i="1"/>
  <c r="I217" i="1"/>
  <c r="I216" i="1"/>
  <c r="I33" i="1"/>
  <c r="I42" i="1"/>
  <c r="I215" i="1"/>
  <c r="I214" i="1"/>
  <c r="I191" i="1"/>
  <c r="I213" i="1"/>
  <c r="I34" i="1"/>
  <c r="I212" i="1"/>
  <c r="I36" i="1"/>
  <c r="I211" i="1"/>
  <c r="I210" i="1"/>
  <c r="I62" i="1"/>
  <c r="I49" i="1"/>
  <c r="I209" i="1"/>
  <c r="I4" i="1"/>
  <c r="I208" i="1"/>
  <c r="I207" i="1"/>
  <c r="I19" i="1"/>
  <c r="I206" i="1"/>
  <c r="I11" i="1"/>
  <c r="I205" i="1"/>
  <c r="I10" i="1"/>
  <c r="I204" i="1"/>
  <c r="I203" i="1"/>
  <c r="I202" i="1"/>
  <c r="I201" i="1"/>
  <c r="I200" i="1"/>
  <c r="I199" i="1"/>
  <c r="I198" i="1"/>
  <c r="I197" i="1"/>
  <c r="I196" i="1"/>
  <c r="I55" i="1"/>
  <c r="I41" i="1"/>
  <c r="I195" i="1"/>
  <c r="I171" i="1"/>
  <c r="I58" i="1"/>
  <c r="I194" i="1"/>
  <c r="I8" i="1"/>
  <c r="I38" i="1"/>
  <c r="I23" i="1"/>
  <c r="I16" i="1"/>
  <c r="I193" i="1"/>
  <c r="I192" i="1"/>
  <c r="I51" i="1"/>
  <c r="I190" i="1"/>
  <c r="I24" i="1"/>
  <c r="I189" i="1"/>
  <c r="I61" i="1"/>
  <c r="I188" i="1"/>
  <c r="I187" i="1"/>
  <c r="I186" i="1"/>
  <c r="I185" i="1"/>
  <c r="I184" i="1"/>
  <c r="I183" i="1"/>
  <c r="I182" i="1"/>
  <c r="I30" i="1"/>
  <c r="I181" i="1"/>
  <c r="I180" i="1"/>
  <c r="I179" i="1"/>
  <c r="I178" i="1"/>
  <c r="I177" i="1"/>
  <c r="I176" i="1"/>
  <c r="I175" i="1"/>
  <c r="I174" i="1"/>
  <c r="I173" i="1"/>
  <c r="I172" i="1"/>
  <c r="I170" i="1"/>
  <c r="I20" i="1"/>
  <c r="I169" i="1"/>
  <c r="I168" i="1"/>
  <c r="I167" i="1"/>
  <c r="I166" i="1"/>
  <c r="I165" i="1"/>
  <c r="I164" i="1"/>
  <c r="I163" i="1"/>
  <c r="I162" i="1"/>
  <c r="I35" i="1"/>
  <c r="I161" i="1"/>
  <c r="I160" i="1"/>
  <c r="I159" i="1"/>
  <c r="I15" i="1"/>
  <c r="I158" i="1"/>
  <c r="I157" i="1"/>
  <c r="I156" i="1"/>
  <c r="I155" i="1"/>
  <c r="I154" i="1"/>
  <c r="I13" i="1"/>
  <c r="I64" i="1"/>
  <c r="I153" i="1"/>
  <c r="I152" i="1"/>
  <c r="I7" i="1"/>
  <c r="I53" i="1"/>
  <c r="I150" i="1"/>
  <c r="I149" i="1"/>
  <c r="I148" i="1"/>
  <c r="I147" i="1"/>
  <c r="I146" i="1"/>
  <c r="I26" i="1"/>
  <c r="I145" i="1"/>
  <c r="I45" i="1"/>
  <c r="I46" i="1"/>
  <c r="I144" i="1"/>
  <c r="I52" i="1"/>
  <c r="I9" i="1"/>
  <c r="I37" i="1"/>
  <c r="I21" i="1"/>
  <c r="I22" i="1"/>
  <c r="I65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5" i="1"/>
  <c r="I131" i="1"/>
  <c r="I130" i="1"/>
  <c r="I43" i="1"/>
  <c r="I129" i="1"/>
  <c r="I128" i="1"/>
  <c r="I127" i="1"/>
  <c r="I126" i="1"/>
  <c r="I125" i="1"/>
  <c r="I31" i="1"/>
  <c r="I39" i="1"/>
  <c r="I124" i="1"/>
  <c r="I123" i="1"/>
  <c r="I122" i="1"/>
  <c r="I121" i="1"/>
  <c r="I120" i="1"/>
  <c r="I56" i="1"/>
  <c r="I119" i="1"/>
  <c r="I118" i="1"/>
  <c r="I117" i="1"/>
  <c r="I6" i="1"/>
  <c r="I14" i="1"/>
  <c r="I116" i="1"/>
  <c r="I115" i="1"/>
  <c r="I114" i="1"/>
  <c r="I50" i="1"/>
  <c r="I113" i="1"/>
  <c r="I112" i="1"/>
  <c r="I111" i="1"/>
  <c r="I110" i="1"/>
  <c r="I48" i="1"/>
  <c r="I108" i="1"/>
  <c r="I54" i="1"/>
  <c r="I107" i="1"/>
  <c r="I106" i="1"/>
  <c r="I105" i="1"/>
  <c r="I104" i="1"/>
  <c r="I32" i="1"/>
  <c r="I57" i="1"/>
  <c r="I103" i="1"/>
  <c r="I102" i="1"/>
  <c r="I101" i="1"/>
  <c r="I12" i="1"/>
  <c r="I100" i="1"/>
  <c r="I99" i="1"/>
  <c r="I98" i="1"/>
  <c r="I97" i="1"/>
  <c r="I59" i="1"/>
  <c r="I96" i="1"/>
  <c r="I95" i="1"/>
  <c r="I94" i="1"/>
  <c r="I93" i="1"/>
  <c r="I92" i="1"/>
  <c r="I18" i="1"/>
  <c r="I91" i="1"/>
  <c r="I90" i="1"/>
  <c r="I25" i="1"/>
  <c r="I89" i="1"/>
  <c r="I88" i="1"/>
  <c r="I87" i="1"/>
  <c r="I86" i="1"/>
  <c r="I85" i="1"/>
  <c r="I84" i="1"/>
  <c r="I83" i="1"/>
  <c r="I82" i="1"/>
  <c r="I44" i="1"/>
  <c r="I81" i="1"/>
  <c r="I80" i="1"/>
  <c r="I79" i="1"/>
  <c r="I63" i="1"/>
  <c r="I78" i="1"/>
  <c r="I77" i="1"/>
  <c r="I47" i="1"/>
  <c r="I60" i="1"/>
  <c r="I76" i="1"/>
  <c r="I75" i="1"/>
  <c r="I17" i="1"/>
  <c r="I74" i="1"/>
  <c r="I73" i="1"/>
  <c r="I72" i="1"/>
  <c r="I71" i="1"/>
  <c r="I70" i="1"/>
  <c r="I69" i="1"/>
  <c r="I68" i="1"/>
  <c r="I67" i="1"/>
  <c r="B1" i="1"/>
  <c r="G60" i="1" l="1"/>
  <c r="P60" i="1" s="1"/>
  <c r="N27" i="1"/>
  <c r="N22" i="1"/>
  <c r="N40" i="1"/>
  <c r="N101" i="1"/>
  <c r="N75" i="1"/>
  <c r="N47" i="1"/>
  <c r="N63" i="1"/>
  <c r="N44" i="1"/>
  <c r="N25" i="1"/>
  <c r="N59" i="1"/>
  <c r="N32" i="1"/>
  <c r="N54" i="1"/>
  <c r="N48" i="1"/>
  <c r="N50" i="1"/>
  <c r="N56" i="1"/>
  <c r="N123" i="1"/>
  <c r="N31" i="1"/>
  <c r="N43" i="1"/>
  <c r="N65" i="1"/>
  <c r="N143" i="1"/>
  <c r="N37" i="1"/>
  <c r="N52" i="1"/>
  <c r="N45" i="1"/>
  <c r="N26" i="1"/>
  <c r="N53" i="1"/>
  <c r="N152" i="1"/>
  <c r="N64" i="1"/>
  <c r="N158" i="1"/>
  <c r="N35" i="1"/>
  <c r="N164" i="1"/>
  <c r="N20" i="1"/>
  <c r="N30" i="1"/>
  <c r="N183" i="1"/>
  <c r="N61" i="1"/>
  <c r="N24" i="1"/>
  <c r="N51" i="1"/>
  <c r="N38" i="1"/>
  <c r="N58" i="1"/>
  <c r="N55" i="1"/>
  <c r="N62" i="1"/>
  <c r="N36" i="1"/>
  <c r="N34" i="1"/>
  <c r="N191" i="1"/>
  <c r="N33" i="1"/>
  <c r="N28" i="1"/>
  <c r="N235" i="1"/>
  <c r="N66" i="1"/>
  <c r="N229" i="1"/>
  <c r="N29" i="1"/>
  <c r="G51" i="1"/>
  <c r="P51" i="1" s="1"/>
  <c r="G18" i="1"/>
  <c r="Q18" i="1" s="1"/>
  <c r="G64" i="1"/>
  <c r="P64" i="1" s="1"/>
  <c r="G54" i="1"/>
  <c r="P54" i="1" s="1"/>
  <c r="G49" i="1"/>
  <c r="P49" i="1" s="1"/>
  <c r="G57" i="1"/>
  <c r="P57" i="1" s="1"/>
  <c r="G19" i="1"/>
  <c r="Q19" i="1" s="1"/>
  <c r="G48" i="1"/>
  <c r="P48" i="1" s="1"/>
  <c r="G20" i="1"/>
  <c r="P20" i="1" s="1"/>
  <c r="G7" i="1"/>
  <c r="Q7" i="1" s="1"/>
  <c r="G17" i="1"/>
  <c r="Q17" i="1" s="1"/>
  <c r="G13" i="1"/>
  <c r="Q13" i="1" s="1"/>
  <c r="G10" i="1"/>
  <c r="Q10" i="1" s="1"/>
  <c r="G62" i="1"/>
  <c r="P62" i="1" s="1"/>
  <c r="G22" i="1"/>
  <c r="P22" i="1" s="1"/>
  <c r="G12" i="1"/>
  <c r="Q12" i="1" s="1"/>
  <c r="G28" i="1"/>
  <c r="P28" i="1" s="1"/>
  <c r="G23" i="1"/>
  <c r="P23" i="1" s="1"/>
  <c r="G14" i="1"/>
  <c r="Q14" i="1" s="1"/>
  <c r="G21" i="1"/>
  <c r="P21" i="1" s="1"/>
  <c r="G41" i="1"/>
  <c r="P41" i="1" s="1"/>
  <c r="G16" i="1"/>
  <c r="Q16" i="1" s="1"/>
  <c r="G9" i="1"/>
  <c r="Q9" i="1" s="1"/>
  <c r="G66" i="1"/>
  <c r="P66" i="1" s="1"/>
  <c r="G65" i="1"/>
  <c r="P65" i="1" s="1"/>
  <c r="G6" i="1"/>
  <c r="Q6" i="1" s="1"/>
  <c r="G4" i="1"/>
  <c r="G56" i="1"/>
  <c r="P56" i="1" s="1"/>
  <c r="G38" i="1"/>
  <c r="P38" i="1" s="1"/>
  <c r="G11" i="1"/>
  <c r="Q11" i="1" s="1"/>
  <c r="G63" i="1"/>
  <c r="P63" i="1" s="1"/>
  <c r="G55" i="1"/>
  <c r="P55" i="1" s="1"/>
  <c r="G36" i="1"/>
  <c r="P36" i="1" s="1"/>
  <c r="G32" i="1"/>
  <c r="P32" i="1" s="1"/>
  <c r="G24" i="1"/>
  <c r="P24" i="1" s="1"/>
  <c r="G5" i="1"/>
  <c r="Q5" i="1" s="1"/>
  <c r="G15" i="1"/>
  <c r="Q15" i="1" s="1"/>
  <c r="G52" i="1"/>
  <c r="P52" i="1" s="1"/>
  <c r="G27" i="1"/>
  <c r="P27" i="1" s="1"/>
  <c r="G58" i="1"/>
  <c r="P58" i="1" s="1"/>
  <c r="G46" i="1"/>
  <c r="P46" i="1" s="1"/>
  <c r="G34" i="1"/>
  <c r="P34" i="1" s="1"/>
  <c r="G8" i="1"/>
  <c r="Q8" i="1" s="1"/>
  <c r="G35" i="1"/>
  <c r="P35" i="1" s="1"/>
  <c r="G50" i="1"/>
  <c r="P50" i="1" s="1"/>
  <c r="G42" i="1"/>
  <c r="P42" i="1" s="1"/>
  <c r="G61" i="1"/>
  <c r="P61" i="1" s="1"/>
  <c r="G44" i="1"/>
  <c r="P44" i="1" s="1"/>
  <c r="G30" i="1"/>
  <c r="P30" i="1" s="1"/>
  <c r="G33" i="1"/>
  <c r="P33" i="1" s="1"/>
  <c r="G29" i="1"/>
  <c r="P29" i="1" s="1"/>
  <c r="G59" i="1"/>
  <c r="P59" i="1" s="1"/>
  <c r="G25" i="1"/>
  <c r="P25" i="1" s="1"/>
  <c r="G40" i="1"/>
  <c r="P40" i="1" s="1"/>
  <c r="G45" i="1"/>
  <c r="P45" i="1" s="1"/>
  <c r="G39" i="1"/>
  <c r="P39" i="1" s="1"/>
  <c r="G31" i="1"/>
  <c r="P31" i="1" s="1"/>
  <c r="G43" i="1"/>
  <c r="P43" i="1" s="1"/>
  <c r="G47" i="1"/>
  <c r="P47" i="1" s="1"/>
  <c r="G53" i="1"/>
  <c r="P53" i="1" s="1"/>
  <c r="G26" i="1"/>
  <c r="P26" i="1" s="1"/>
  <c r="G37" i="1"/>
  <c r="P37" i="1" s="1"/>
  <c r="Q57" i="1" l="1"/>
  <c r="Q43" i="1"/>
  <c r="Q34" i="1"/>
  <c r="Q30" i="1"/>
  <c r="Q49" i="1"/>
  <c r="Q51" i="1"/>
  <c r="Q40" i="1"/>
  <c r="Q42" i="1"/>
  <c r="Q32" i="1"/>
  <c r="Q62" i="1"/>
  <c r="Q31" i="1"/>
  <c r="Q50" i="1"/>
  <c r="Q38" i="1"/>
  <c r="Q53" i="1"/>
  <c r="Q39" i="1"/>
  <c r="Q59" i="1"/>
  <c r="Q44" i="1"/>
  <c r="Q35" i="1"/>
  <c r="Q58" i="1"/>
  <c r="Q21" i="1"/>
  <c r="Q48" i="1"/>
  <c r="Q54" i="1"/>
  <c r="Q37" i="1"/>
  <c r="Q33" i="1"/>
  <c r="Q52" i="1"/>
  <c r="Q23" i="1"/>
  <c r="Q26" i="1"/>
  <c r="Q25" i="1"/>
  <c r="Q46" i="1"/>
  <c r="Q36" i="1"/>
  <c r="Q41" i="1"/>
  <c r="Q28" i="1"/>
  <c r="Q47" i="1"/>
  <c r="Q29" i="1"/>
  <c r="Q61" i="1"/>
  <c r="Q27" i="1"/>
  <c r="Q22" i="1"/>
  <c r="Q60" i="1"/>
  <c r="Q4" i="1"/>
  <c r="Q65" i="1"/>
  <c r="Q20" i="1"/>
  <c r="Q66" i="1"/>
  <c r="Q55" i="1"/>
  <c r="Q56" i="1"/>
  <c r="Q45" i="1"/>
  <c r="Q24" i="1"/>
  <c r="Q63" i="1"/>
  <c r="Q64" i="1"/>
</calcChain>
</file>

<file path=xl/sharedStrings.xml><?xml version="1.0" encoding="utf-8"?>
<sst xmlns="http://schemas.openxmlformats.org/spreadsheetml/2006/main" count="1736" uniqueCount="307">
  <si>
    <t>United States</t>
  </si>
  <si>
    <t>Iceland</t>
  </si>
  <si>
    <t>South Korea</t>
  </si>
  <si>
    <t>Australia</t>
  </si>
  <si>
    <t>Canada</t>
  </si>
  <si>
    <t>Germany</t>
  </si>
  <si>
    <t>Austria</t>
  </si>
  <si>
    <t>Iran</t>
  </si>
  <si>
    <t>France</t>
  </si>
  <si>
    <t>Finland</t>
  </si>
  <si>
    <t>Vietnam</t>
  </si>
  <si>
    <t>Japan</t>
  </si>
  <si>
    <t>South Africa</t>
  </si>
  <si>
    <t>Colombia</t>
  </si>
  <si>
    <t>Brazil</t>
  </si>
  <si>
    <t>Italy</t>
  </si>
  <si>
    <t>Kenya</t>
  </si>
  <si>
    <t>Rwanda</t>
  </si>
  <si>
    <t>Hong Kong</t>
  </si>
  <si>
    <t>Indonesia</t>
  </si>
  <si>
    <t>Malaysia</t>
  </si>
  <si>
    <t>Myanmar</t>
  </si>
  <si>
    <t>New Zealand</t>
  </si>
  <si>
    <t>Singapore</t>
  </si>
  <si>
    <t>Belgium</t>
  </si>
  <si>
    <t>Czech Republic</t>
  </si>
  <si>
    <t>Denmark</t>
  </si>
  <si>
    <t>Greece</t>
  </si>
  <si>
    <t>Hungary</t>
  </si>
  <si>
    <t>Ireland</t>
  </si>
  <si>
    <t>Luxembourg</t>
  </si>
  <si>
    <t>Monaco</t>
  </si>
  <si>
    <t>Netherlands</t>
  </si>
  <si>
    <t>Portugal</t>
  </si>
  <si>
    <t>Switzerland</t>
  </si>
  <si>
    <t>Turkey</t>
  </si>
  <si>
    <t>United Kingdom</t>
  </si>
  <si>
    <t>Egypt</t>
  </si>
  <si>
    <t>Iraq</t>
  </si>
  <si>
    <t>Jordan</t>
  </si>
  <si>
    <t>Kuwait</t>
  </si>
  <si>
    <t>Qatar</t>
  </si>
  <si>
    <t>United Arab Emirates</t>
  </si>
  <si>
    <t>Afghanistan</t>
  </si>
  <si>
    <t>India</t>
  </si>
  <si>
    <t>Kyrgyzstan</t>
  </si>
  <si>
    <t>Nepal</t>
  </si>
  <si>
    <t>Pakistan</t>
  </si>
  <si>
    <t>Belize</t>
  </si>
  <si>
    <t>Costa Rica</t>
  </si>
  <si>
    <t>Guatemala</t>
  </si>
  <si>
    <t>Honduras</t>
  </si>
  <si>
    <t>Jamaica</t>
  </si>
  <si>
    <t>Mexico</t>
  </si>
  <si>
    <t>United States of America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</si>
  <si>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</si>
  <si>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</si>
  <si>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</si>
  <si>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</si>
  <si>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</si>
  <si>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</si>
  <si>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</si>
  <si>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Azerbaijan</t>
  </si>
  <si>
    <t>Bahrain</t>
  </si>
  <si>
    <t>Bangladesh</t>
  </si>
  <si>
    <t>Barbados</t>
  </si>
  <si>
    <t>Belarus</t>
  </si>
  <si>
    <t>Benin</t>
  </si>
  <si>
    <t>Bhutan</t>
  </si>
  <si>
    <t>Bosnia and Herzegovina</t>
  </si>
  <si>
    <t>Botswana</t>
  </si>
  <si>
    <t>Bulgaria</t>
  </si>
  <si>
    <t>Burkina Faso</t>
  </si>
  <si>
    <t>Burundi</t>
  </si>
  <si>
    <t>Cambodia</t>
  </si>
  <si>
    <t>Cameroon</t>
  </si>
  <si>
    <t>Central African Republic</t>
  </si>
  <si>
    <t>Chad</t>
  </si>
  <si>
    <t>Chile</t>
  </si>
  <si>
    <t>China</t>
  </si>
  <si>
    <t>Congo, Republic of the </t>
  </si>
  <si>
    <t>Croatia</t>
  </si>
  <si>
    <t>Cuba</t>
  </si>
  <si>
    <t>Cyprus</t>
  </si>
  <si>
    <t>Djibouti</t>
  </si>
  <si>
    <t>Dominica</t>
  </si>
  <si>
    <t>Dominican Republic</t>
  </si>
  <si>
    <t>Ecuador</t>
  </si>
  <si>
    <t>El Salvador</t>
  </si>
  <si>
    <t>Equatorial Guinea</t>
  </si>
  <si>
    <t>Eritrea</t>
  </si>
  <si>
    <t>Estonia</t>
  </si>
  <si>
    <t>Ethiopia</t>
  </si>
  <si>
    <t>Fiji</t>
  </si>
  <si>
    <t>Gabon</t>
  </si>
  <si>
    <t>Georgia</t>
  </si>
  <si>
    <t>Ghana</t>
  </si>
  <si>
    <t>Grenada</t>
  </si>
  <si>
    <t>Guinea</t>
  </si>
  <si>
    <t>Guinea-Bissau</t>
  </si>
  <si>
    <t>Guyana</t>
  </si>
  <si>
    <t>Haiti</t>
  </si>
  <si>
    <t>Israel</t>
  </si>
  <si>
    <t>Kazakhstan</t>
  </si>
  <si>
    <t>Kiribati</t>
  </si>
  <si>
    <t>Kosovo</t>
  </si>
  <si>
    <t>Latvia</t>
  </si>
  <si>
    <t>Lebanon</t>
  </si>
  <si>
    <t>Lesotho</t>
  </si>
  <si>
    <t>Liberia</t>
  </si>
  <si>
    <t>Libya</t>
  </si>
  <si>
    <t>Liechtenstein</t>
  </si>
  <si>
    <t>Lithuania</t>
  </si>
  <si>
    <t>Madagascar</t>
  </si>
  <si>
    <t>Malawi</t>
  </si>
  <si>
    <t>Maldives</t>
  </si>
  <si>
    <t>Mali</t>
  </si>
  <si>
    <t>Malta</t>
  </si>
  <si>
    <t>Marshall Islands</t>
  </si>
  <si>
    <t>Mauritania</t>
  </si>
  <si>
    <t>Mauritius</t>
  </si>
  <si>
    <t>Micronesia</t>
  </si>
  <si>
    <t>Mongolia</t>
  </si>
  <si>
    <t>Montenegro</t>
  </si>
  <si>
    <t>Morocco</t>
  </si>
  <si>
    <t>Mozambique</t>
  </si>
  <si>
    <t>Namibia</t>
  </si>
  <si>
    <t>Nauru</t>
  </si>
  <si>
    <t>Nicaragua</t>
  </si>
  <si>
    <t>Niger</t>
  </si>
  <si>
    <t>Nigeria</t>
  </si>
  <si>
    <t>Norway</t>
  </si>
  <si>
    <t>Oman</t>
  </si>
  <si>
    <t>Palau</t>
  </si>
  <si>
    <t>Panama</t>
  </si>
  <si>
    <t>Papua New Guinea</t>
  </si>
  <si>
    <t>Paraguay</t>
  </si>
  <si>
    <t>Peru</t>
  </si>
  <si>
    <t>Philippines</t>
  </si>
  <si>
    <t>Poland</t>
  </si>
  <si>
    <t>Romania</t>
  </si>
  <si>
    <t>Russia</t>
  </si>
  <si>
    <t>Saint Kitts and Nevis</t>
  </si>
  <si>
    <t>Saint Lucia</t>
  </si>
  <si>
    <t>Saint Vincent and the Grenadines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</si>
  <si>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</si>
  <si>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</si>
  <si>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</si>
  <si>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</si>
  <si>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</si>
  <si>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</si>
  <si>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</si>
  <si>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Slovakia</t>
  </si>
  <si>
    <t>Slovenia</t>
  </si>
  <si>
    <t>Solomon Islands</t>
  </si>
  <si>
    <t>Somalia</t>
  </si>
  <si>
    <t>South Sudan</t>
  </si>
  <si>
    <t>Sri Lanka</t>
  </si>
  <si>
    <t>Sudan</t>
  </si>
  <si>
    <t>Suriname</t>
  </si>
  <si>
    <t>Sweden</t>
  </si>
  <si>
    <t>Taiwan</t>
  </si>
  <si>
    <t>Tajikistan</t>
  </si>
  <si>
    <t>Timor-Leste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</si>
  <si>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</si>
  <si>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</si>
  <si>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</si>
  <si>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</si>
  <si>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</si>
  <si>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</si>
  <si>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</si>
  <si>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</si>
  <si>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Uruguay</t>
  </si>
  <si>
    <t>Uzbekistan</t>
  </si>
  <si>
    <t>Vanuatu</t>
  </si>
  <si>
    <t>Yemen</t>
  </si>
  <si>
    <t>Zambia</t>
  </si>
  <si>
    <t>Country</t>
  </si>
  <si>
    <t>Cases on Day 1</t>
  </si>
  <si>
    <t>Eastern Africa</t>
  </si>
  <si>
    <t>Comoros</t>
  </si>
  <si>
    <t>Mayotte</t>
  </si>
  <si>
    <t>Réunion</t>
  </si>
  <si>
    <t>United Republic of Tanzania</t>
  </si>
  <si>
    <t>Zimbabwe</t>
  </si>
  <si>
    <t>Middle Africa</t>
  </si>
  <si>
    <t>Congo</t>
  </si>
  <si>
    <t>Democratic Republic of the Congo</t>
  </si>
  <si>
    <t>Southern Africa</t>
  </si>
  <si>
    <t>Eswatini</t>
  </si>
  <si>
    <t>Western Africa</t>
  </si>
  <si>
    <t>Cabo Verde</t>
  </si>
  <si>
    <t>Côte d'Ivoire</t>
  </si>
  <si>
    <t>Gambia</t>
  </si>
  <si>
    <t>Saint Helena</t>
  </si>
  <si>
    <t>Northern Africa</t>
  </si>
  <si>
    <t>Western Sahara</t>
  </si>
  <si>
    <t>Western Asia</t>
  </si>
  <si>
    <t>State of Palestine</t>
  </si>
  <si>
    <t>Syrian Arab Republic</t>
  </si>
  <si>
    <t>Central Asia</t>
  </si>
  <si>
    <t>Southern Asia</t>
  </si>
  <si>
    <t>Iran (Islamic Republic of)</t>
  </si>
  <si>
    <t>Eastern Asia</t>
  </si>
  <si>
    <t>China, Hong Kong SAR</t>
  </si>
  <si>
    <t>China, Macao SAR</t>
  </si>
  <si>
    <t>China, Taiwan Province of China</t>
  </si>
  <si>
    <t>Dem. People's Republic of Korea</t>
  </si>
  <si>
    <t>Republic of Korea</t>
  </si>
  <si>
    <t>South-Eastern Asia</t>
  </si>
  <si>
    <t>Brunei Darussalam</t>
  </si>
  <si>
    <t>Lao People's Democratic Republic</t>
  </si>
  <si>
    <t>Thailand</t>
  </si>
  <si>
    <t>Viet Nam</t>
  </si>
  <si>
    <t>Caribbean</t>
  </si>
  <si>
    <t>Anguilla</t>
  </si>
  <si>
    <t>Aruba</t>
  </si>
  <si>
    <t>Bahamas</t>
  </si>
  <si>
    <t>Bonaire, Sint Eustatius and Saba</t>
  </si>
  <si>
    <t>British Virgin Islands</t>
  </si>
  <si>
    <t>Cayman Islands</t>
  </si>
  <si>
    <t>Curaçao</t>
  </si>
  <si>
    <t>Guadeloupe</t>
  </si>
  <si>
    <t>Martinique</t>
  </si>
  <si>
    <t>Montserrat</t>
  </si>
  <si>
    <t>Puerto Rico</t>
  </si>
  <si>
    <t>Saint Barthélemy</t>
  </si>
  <si>
    <t>Saint Martin (French part)</t>
  </si>
  <si>
    <t>Sint Maarten (Dutch part)</t>
  </si>
  <si>
    <t>Turks and Caicos Islands</t>
  </si>
  <si>
    <t>United States Virgin Islands</t>
  </si>
  <si>
    <t>Central America</t>
  </si>
  <si>
    <t>South America</t>
  </si>
  <si>
    <t>Bolivia (Plurinational State of)</t>
  </si>
  <si>
    <t>Falkland Islands (Malvinas)</t>
  </si>
  <si>
    <t>French Guiana</t>
  </si>
  <si>
    <t>Venezuela (Bolivarian Republic of)</t>
  </si>
  <si>
    <t>Melanesia</t>
  </si>
  <si>
    <t>New Caledonia</t>
  </si>
  <si>
    <t>Guam</t>
  </si>
  <si>
    <t>Micronesia (Fed. States of)</t>
  </si>
  <si>
    <t>Northern Mariana Islands</t>
  </si>
  <si>
    <t>Polynesia</t>
  </si>
  <si>
    <t>American Samoa</t>
  </si>
  <si>
    <t>Cook Islands</t>
  </si>
  <si>
    <t>French Polynesia</t>
  </si>
  <si>
    <t>Niue</t>
  </si>
  <si>
    <t>Samoa</t>
  </si>
  <si>
    <t>Tokelau</t>
  </si>
  <si>
    <t>Wallis and Futuna Islands</t>
  </si>
  <si>
    <t>Eastern Europe</t>
  </si>
  <si>
    <t>Czechia</t>
  </si>
  <si>
    <t>Republic of Moldova</t>
  </si>
  <si>
    <t>Russian Federation</t>
  </si>
  <si>
    <t>Northern Europe</t>
  </si>
  <si>
    <t>Channel Islands</t>
  </si>
  <si>
    <t>Faroe Islands</t>
  </si>
  <si>
    <t>Isle of Man</t>
  </si>
  <si>
    <t>Southern Europe</t>
  </si>
  <si>
    <t>Gibraltar</t>
  </si>
  <si>
    <t>Holy See</t>
  </si>
  <si>
    <t>North Macedonia</t>
  </si>
  <si>
    <t>Spain</t>
  </si>
  <si>
    <t>Western Europe</t>
  </si>
  <si>
    <t>Bermuda</t>
  </si>
  <si>
    <t>Greenland</t>
  </si>
  <si>
    <t>Saint Pierre and Miquelon</t>
  </si>
  <si>
    <t>SSA</t>
  </si>
  <si>
    <t>NAWA</t>
  </si>
  <si>
    <t>CSA</t>
  </si>
  <si>
    <t>ESEA</t>
  </si>
  <si>
    <t>LAC</t>
  </si>
  <si>
    <t>ANZ</t>
  </si>
  <si>
    <t>Oceania</t>
  </si>
  <si>
    <t>Europe</t>
  </si>
  <si>
    <t>NA</t>
  </si>
  <si>
    <t>Northern America</t>
  </si>
  <si>
    <t>Population</t>
  </si>
  <si>
    <t>Source: UN - https://population.un.org/wpp/Download/Standard/Population/</t>
  </si>
  <si>
    <t>https://population.un.org/wpp/Download/Standard/Population/</t>
  </si>
  <si>
    <t xml:space="preserve">UN DESA Population Data: Total Population - Both Sexes. </t>
  </si>
  <si>
    <t>Holy See (Vatican)</t>
  </si>
  <si>
    <t xml:space="preserve">Tanzania, United Republic of </t>
  </si>
  <si>
    <t xml:space="preserve">Korea, Dem. People's Republic of (North) </t>
  </si>
  <si>
    <t>Korea, Republic of (South)</t>
  </si>
  <si>
    <t xml:space="preserve">Macedonia, North </t>
  </si>
  <si>
    <t xml:space="preserve">Congo, Democratic Republic of the </t>
  </si>
  <si>
    <t>Source: Wikipedia pages for each country: https://en.wikipedia.org/wiki/2020_coronavirus_pandemic_in_</t>
  </si>
  <si>
    <t>TODAY</t>
  </si>
  <si>
    <t>Days since 100</t>
  </si>
  <si>
    <t>Source: Johns Hopkins Uni: https://gisanddata.maps.arcgis.com/apps/opsdashboard/index.html#/bda7594740fd40299423467b48e9ecf6</t>
  </si>
  <si>
    <t>Cruise Ship</t>
  </si>
  <si>
    <t xml:space="preserve">Moldova, Republic of </t>
  </si>
  <si>
    <t>Day 1 at 100 cases</t>
  </si>
  <si>
    <t>20 Mar Conf Cases</t>
  </si>
  <si>
    <t>20 Mar % of Pop</t>
  </si>
  <si>
    <t>Source: Our World in Data Tests per million: https://ourworldindata.org/covid-testing?fbclid=IwAR0Q3kzrdvyTfpi-TotcIXNtwIoFHwSgsxbZQUVJfniKqJFuIXwpoHZMyzk</t>
  </si>
  <si>
    <t>China - Guangdong</t>
  </si>
  <si>
    <t>Faeroe Islands</t>
  </si>
  <si>
    <t>Palestine</t>
  </si>
  <si>
    <t>20 Mar Tests per million</t>
  </si>
  <si>
    <t xml:space="preserve">Palestine, State of </t>
  </si>
  <si>
    <t>20 Mar Tests Total</t>
  </si>
  <si>
    <t>20 Mar Tests % of Pop</t>
  </si>
  <si>
    <t>Testing Responsiveness</t>
  </si>
  <si>
    <t>Country (# Days as of TODAY)</t>
  </si>
  <si>
    <t>Created by Caryn Anderson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</si>
</sst>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0.000%"/>
    <numFmt numFmtId="167" formatCode="0.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0" xfId="1" applyNumberFormat="1" applyFont="1"/>
    <xf numFmtId="0" fontId="2" fillId="0" borderId="0" xfId="0" applyFont="1"/>
    <xf numFmtId="0" fontId="0" fillId="0" borderId="0" xfId="0" applyAlignment="1">
      <alignment wrapText="1"/>
    </xf>
    <xf numFmtId="165" fontId="2" fillId="0" borderId="0" xfId="0" applyNumberFormat="1" applyFont="1"/>
    <xf numFmtId="165" fontId="0" fillId="0" borderId="0" xfId="0" applyNumberFormat="1" applyAlignment="1">
      <alignment wrapText="1"/>
    </xf>
    <xf numFmtId="165" fontId="0" fillId="0" borderId="0" xfId="0" applyNumberFormat="1"/>
    <xf numFmtId="1" fontId="2" fillId="0" borderId="0" xfId="0" applyNumberFormat="1" applyFont="1"/>
    <xf numFmtId="1" fontId="0" fillId="0" borderId="0" xfId="0" applyNumberFormat="1"/>
    <xf numFmtId="164" fontId="2" fillId="0" borderId="0" xfId="1" applyNumberFormat="1" applyFont="1"/>
    <xf numFmtId="164" fontId="0" fillId="0" borderId="0" xfId="1" applyNumberFormat="1" applyFont="1" applyAlignment="1">
      <alignment wrapText="1"/>
    </xf>
    <xf numFmtId="164" fontId="0" fillId="0" borderId="0" xfId="1" applyNumberFormat="1" applyFont="1" applyBorder="1"/>
    <xf numFmtId="10" fontId="0" fillId="0" borderId="0" xfId="2" applyNumberFormat="1" applyFont="1"/>
    <xf numFmtId="166" fontId="0" fillId="0" borderId="0" xfId="2" applyNumberFormat="1" applyFont="1"/>
    <xf numFmtId="3" fontId="0" fillId="0" borderId="0" xfId="0" applyNumberFormat="1"/>
    <xf numFmtId="10" fontId="2" fillId="0" borderId="0" xfId="2" applyNumberFormat="1" applyFont="1"/>
    <xf numFmtId="166" fontId="2" fillId="0" borderId="0" xfId="1" applyNumberFormat="1" applyFont="1"/>
    <xf numFmtId="166" fontId="0" fillId="0" borderId="0" xfId="1" applyNumberFormat="1" applyFont="1" applyAlignment="1">
      <alignment wrapText="1"/>
    </xf>
    <xf numFmtId="166" fontId="0" fillId="0" borderId="0" xfId="1" applyNumberFormat="1" applyFont="1"/>
    <xf numFmtId="0" fontId="2" fillId="2" borderId="0" xfId="0" applyFont="1" applyFill="1" applyAlignment="1">
      <alignment wrapText="1"/>
    </xf>
    <xf numFmtId="165" fontId="0" fillId="2" borderId="0" xfId="0" applyNumberFormat="1" applyFill="1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1" quotePrefix="1" applyNumberFormat="1" applyFont="1" applyAlignment="1">
      <alignment wrapText="1"/>
    </xf>
    <xf numFmtId="166" fontId="2" fillId="0" borderId="0" xfId="1" quotePrefix="1" applyNumberFormat="1" applyFont="1" applyAlignment="1">
      <alignment wrapText="1"/>
    </xf>
    <xf numFmtId="0" fontId="2" fillId="0" borderId="0" xfId="0" quotePrefix="1" applyFont="1" applyAlignment="1">
      <alignment wrapText="1"/>
    </xf>
    <xf numFmtId="1" fontId="2" fillId="0" borderId="0" xfId="0" quotePrefix="1" applyNumberFormat="1" applyFont="1" applyAlignment="1">
      <alignment wrapText="1"/>
    </xf>
    <xf numFmtId="167" fontId="2" fillId="0" borderId="0" xfId="0" applyNumberFormat="1" applyFont="1"/>
    <xf numFmtId="167" fontId="0" fillId="0" borderId="0" xfId="0" applyNumberFormat="1"/>
    <xf numFmtId="0" fontId="2" fillId="0" borderId="0" xfId="0" applyFont="1" applyFill="1"/>
    <xf numFmtId="0" fontId="0" fillId="0" borderId="0" xfId="0" applyFill="1"/>
    <xf numFmtId="10" fontId="2" fillId="2" borderId="0" xfId="2" quotePrefix="1" applyNumberFormat="1" applyFont="1" applyFill="1" applyAlignment="1">
      <alignment wrapText="1"/>
    </xf>
    <xf numFmtId="167" fontId="2" fillId="2" borderId="0" xfId="0" applyNumberFormat="1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23"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theme="0"/>
      </font>
      <fill>
        <patternFill>
          <bgColor rgb="FF00B05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Testing Responsiveness by Country at 20 March 2020</a:t>
            </a:r>
            <a:endParaRPr lang="en-US">
              <a:solidFill>
                <a:schemeClr val="tx1"/>
              </a:solidFill>
              <a:effectLst/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800" b="0" i="0" baseline="0">
                <a:solidFill>
                  <a:schemeClr val="tx1"/>
                </a:solidFill>
                <a:effectLst/>
              </a:rPr>
              <a:t>% of Population Tested / Days since 100 cases</a:t>
            </a:r>
            <a:endParaRPr lang="en-US">
              <a:solidFill>
                <a:schemeClr val="tx1"/>
              </a:solidFill>
              <a:effectLst/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200" b="0" i="1" baseline="0">
                <a:solidFill>
                  <a:schemeClr val="tx1"/>
                </a:solidFill>
                <a:effectLst/>
              </a:rPr>
              <a:t>(x 10K for ease of viewing</a:t>
            </a:r>
            <a:r>
              <a:rPr lang="en-US" sz="1200" b="0" i="0" baseline="0">
                <a:solidFill>
                  <a:schemeClr val="tx1"/>
                </a:solidFill>
                <a:effectLst/>
              </a:rPr>
              <a:t>) 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200" b="0" i="0" baseline="0">
                <a:solidFill>
                  <a:schemeClr val="tx1"/>
                </a:solidFill>
                <a:effectLst/>
              </a:rPr>
              <a:t>Sources: Testing: ourworldindata.org; Population: population.un.org; Day at 100: Wikipedia pandemic pages by country. Created by Car</a:t>
            </a:r>
            <a:endParaRPr lang="en-US" sz="12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'Country-Cases-Tests'!$P$20:$P$66</c:f>
              <c:strCache>
                <c:ptCount val="47"/>
                <c:pt idx="0">
                  <c:v>Mexico (3 days)</c:v>
                </c:pt>
                <c:pt idx="1">
                  <c:v>Indonesia (6 days)</c:v>
                </c:pt>
                <c:pt idx="2">
                  <c:v>India (7 days)</c:v>
                </c:pt>
                <c:pt idx="3">
                  <c:v>Philippines (7 days)</c:v>
                </c:pt>
                <c:pt idx="4">
                  <c:v>Pakistan (5 days)</c:v>
                </c:pt>
                <c:pt idx="5">
                  <c:v>Brazil (7 days)</c:v>
                </c:pt>
                <c:pt idx="6">
                  <c:v>Japan (29 days)</c:v>
                </c:pt>
                <c:pt idx="7">
                  <c:v>Turkey (3 days)</c:v>
                </c:pt>
                <c:pt idx="8">
                  <c:v>Thailand (6 days)</c:v>
                </c:pt>
                <c:pt idx="9">
                  <c:v>United States of America (17 days)</c:v>
                </c:pt>
                <c:pt idx="10">
                  <c:v>Netherlands (15 days)</c:v>
                </c:pt>
                <c:pt idx="11">
                  <c:v>France (21 days)</c:v>
                </c:pt>
                <c:pt idx="12">
                  <c:v>Colombia (3 days)</c:v>
                </c:pt>
                <c:pt idx="13">
                  <c:v>Switzerland (16 days)</c:v>
                </c:pt>
                <c:pt idx="14">
                  <c:v>Spain (19 days)</c:v>
                </c:pt>
                <c:pt idx="15">
                  <c:v>Malaysia (12 days)</c:v>
                </c:pt>
                <c:pt idx="16">
                  <c:v>South Africa (3 days)</c:v>
                </c:pt>
                <c:pt idx="17">
                  <c:v>Iran (Islamic Republic of) (24 days)</c:v>
                </c:pt>
                <c:pt idx="18">
                  <c:v>Poland (7 days)</c:v>
                </c:pt>
                <c:pt idx="19">
                  <c:v>Finland (9 days)</c:v>
                </c:pt>
                <c:pt idx="20">
                  <c:v>United Kingdom (16 days)</c:v>
                </c:pt>
                <c:pt idx="21">
                  <c:v>Romania (7 days)</c:v>
                </c:pt>
                <c:pt idx="22">
                  <c:v>Sweden (15 days)</c:v>
                </c:pt>
                <c:pt idx="23">
                  <c:v>Germany (20 days)</c:v>
                </c:pt>
                <c:pt idx="24">
                  <c:v>Belgium (15 days)</c:v>
                </c:pt>
                <c:pt idx="25">
                  <c:v>Italy (27 days)</c:v>
                </c:pt>
                <c:pt idx="26">
                  <c:v>Israel (9 days)</c:v>
                </c:pt>
                <c:pt idx="27">
                  <c:v>Austria (12 days)</c:v>
                </c:pt>
                <c:pt idx="28">
                  <c:v>Croatia (2 days)</c:v>
                </c:pt>
                <c:pt idx="29">
                  <c:v>Slovakia (3 days)</c:v>
                </c:pt>
                <c:pt idx="30">
                  <c:v>Denmark (11 days)</c:v>
                </c:pt>
                <c:pt idx="31">
                  <c:v>Panama (2 days)</c:v>
                </c:pt>
                <c:pt idx="32">
                  <c:v>Ireland (7 days)</c:v>
                </c:pt>
                <c:pt idx="33">
                  <c:v>Korea, Republic of (South) (30 days)</c:v>
                </c:pt>
                <c:pt idx="34">
                  <c:v>Costa Rica (1 days)</c:v>
                </c:pt>
                <c:pt idx="35">
                  <c:v>Russian Federation (4 days)</c:v>
                </c:pt>
                <c:pt idx="36">
                  <c:v>Estonia (7 days)</c:v>
                </c:pt>
                <c:pt idx="37">
                  <c:v>China, Taiwan Province of China (3 days)</c:v>
                </c:pt>
                <c:pt idx="38">
                  <c:v>Qatar (10 days)</c:v>
                </c:pt>
                <c:pt idx="39">
                  <c:v>Canada (10 days)</c:v>
                </c:pt>
                <c:pt idx="40">
                  <c:v>Australia (11 days)</c:v>
                </c:pt>
                <c:pt idx="41">
                  <c:v>Norway (15 days)</c:v>
                </c:pt>
                <c:pt idx="42">
                  <c:v>Slovenia (8 days)</c:v>
                </c:pt>
                <c:pt idx="43">
                  <c:v>Bahrain (13 days)</c:v>
                </c:pt>
                <c:pt idx="44">
                  <c:v>Latvia (2 days)</c:v>
                </c:pt>
                <c:pt idx="45">
                  <c:v>Iceland (9 days)</c:v>
                </c:pt>
                <c:pt idx="46">
                  <c:v>United Arab Emirates (3 days)</c:v>
                </c:pt>
              </c:strCache>
            </c:strRef>
          </c:cat>
          <c:val>
            <c:numRef>
              <c:f>'Country-Cases-Tests'!$Q$20:$Q$66</c:f>
              <c:numCache>
                <c:formatCode>0.000</c:formatCode>
                <c:ptCount val="47"/>
                <c:pt idx="0">
                  <c:v>7.000000000000001E-3</c:v>
                </c:pt>
                <c:pt idx="1">
                  <c:v>1.2333333333333333E-2</c:v>
                </c:pt>
                <c:pt idx="2">
                  <c:v>1.4999999999999998E-2</c:v>
                </c:pt>
                <c:pt idx="3">
                  <c:v>1.657142857142857E-2</c:v>
                </c:pt>
                <c:pt idx="4">
                  <c:v>1.9E-2</c:v>
                </c:pt>
                <c:pt idx="5">
                  <c:v>1.9571428571428569E-2</c:v>
                </c:pt>
                <c:pt idx="6">
                  <c:v>4.0620689655172411E-2</c:v>
                </c:pt>
                <c:pt idx="7">
                  <c:v>0.11533333333333333</c:v>
                </c:pt>
                <c:pt idx="8">
                  <c:v>0.17016666666666666</c:v>
                </c:pt>
                <c:pt idx="9">
                  <c:v>0.18447058823529414</c:v>
                </c:pt>
                <c:pt idx="10">
                  <c:v>0.23279999999999998</c:v>
                </c:pt>
                <c:pt idx="11">
                  <c:v>0.26623809523809527</c:v>
                </c:pt>
                <c:pt idx="12">
                  <c:v>0.27233333333333337</c:v>
                </c:pt>
                <c:pt idx="13">
                  <c:v>0.28831250000000003</c:v>
                </c:pt>
                <c:pt idx="14">
                  <c:v>0.33984210526315795</c:v>
                </c:pt>
                <c:pt idx="15">
                  <c:v>0.35183333333333333</c:v>
                </c:pt>
                <c:pt idx="16">
                  <c:v>0.36533333333333329</c:v>
                </c:pt>
                <c:pt idx="17">
                  <c:v>0.39879166666666671</c:v>
                </c:pt>
                <c:pt idx="18">
                  <c:v>0.49214285714285722</c:v>
                </c:pt>
                <c:pt idx="19">
                  <c:v>0.59733333333333338</c:v>
                </c:pt>
                <c:pt idx="20">
                  <c:v>0.59981249999999997</c:v>
                </c:pt>
                <c:pt idx="21">
                  <c:v>0.61042857142857143</c:v>
                </c:pt>
                <c:pt idx="22">
                  <c:v>0.94186666666666674</c:v>
                </c:pt>
                <c:pt idx="23">
                  <c:v>1.0116499999999999</c:v>
                </c:pt>
                <c:pt idx="24">
                  <c:v>1.0533333333333335</c:v>
                </c:pt>
                <c:pt idx="25">
                  <c:v>1.2958148148148145</c:v>
                </c:pt>
                <c:pt idx="26">
                  <c:v>1.3853333333333333</c:v>
                </c:pt>
                <c:pt idx="27">
                  <c:v>1.4815</c:v>
                </c:pt>
                <c:pt idx="28">
                  <c:v>1.5355000000000005</c:v>
                </c:pt>
                <c:pt idx="29">
                  <c:v>1.6553333333333333</c:v>
                </c:pt>
                <c:pt idx="30">
                  <c:v>1.6827272727272728</c:v>
                </c:pt>
                <c:pt idx="31">
                  <c:v>1.696</c:v>
                </c:pt>
                <c:pt idx="32">
                  <c:v>1.9288571428571426</c:v>
                </c:pt>
                <c:pt idx="33">
                  <c:v>2.0493333333333332</c:v>
                </c:pt>
                <c:pt idx="34">
                  <c:v>2.06</c:v>
                </c:pt>
                <c:pt idx="35">
                  <c:v>2.49525</c:v>
                </c:pt>
                <c:pt idx="36">
                  <c:v>2.7504285714285714</c:v>
                </c:pt>
                <c:pt idx="37">
                  <c:v>2.9963333333333333</c:v>
                </c:pt>
                <c:pt idx="38">
                  <c:v>3.0087999999999999</c:v>
                </c:pt>
                <c:pt idx="39">
                  <c:v>3.3896999999999995</c:v>
                </c:pt>
                <c:pt idx="40">
                  <c:v>4.0667272727272721</c:v>
                </c:pt>
                <c:pt idx="41">
                  <c:v>5.3501333333333339</c:v>
                </c:pt>
                <c:pt idx="42">
                  <c:v>5.919624999999999</c:v>
                </c:pt>
                <c:pt idx="43">
                  <c:v>8.4477692307692305</c:v>
                </c:pt>
                <c:pt idx="44">
                  <c:v>8.4654999999999987</c:v>
                </c:pt>
                <c:pt idx="45">
                  <c:v>29.747</c:v>
                </c:pt>
                <c:pt idx="46">
                  <c:v>42.460000000000008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2-7242-AD2C-89C9CDFB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977839"/>
        <c:axId val="950528911"/>
      </c:barChart>
      <c:catAx>
        <c:axId val="9399778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528911"/>
        <c:crosses val="autoZero"/>
        <c:auto val="1"/>
        <c:lblAlgn val="ctr"/>
        <c:lblOffset val="100"/>
        <c:noMultiLvlLbl val="0"/>
      </c:catAx>
      <c:valAx>
        <c:axId val="950528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977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670277</xdr:colOff>
      <xdr:row>11</xdr:row>
      <xdr:rowOff>173564</xdr:rowOff>
    </xdr:from>
    <xdr:to>
      <xdr:col>28</xdr:col>
      <xdr:colOff>127000</xdr:colOff>
      <xdr:row>66</xdr:row>
      <xdr:rowOff>141111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41D382D-DE02-6E46-9131-520D9CCAE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D3D9E-69BA-BC42-B2BD-6B667C2F168E}">
  <dimension ref="A1:Q240"/>
  <sheetViews>
    <sheetView tabSelected="1" zoomScale="90" zoomScaleNormal="90" workbookViewId="0">
      <pane xSplit="3" ySplit="1" topLeftCell="N11" activePane="bottomRight" state="frozenSplit"/>
      <selection pane="topRight" activeCell="D1" sqref="D1"/>
      <selection pane="bottomLeft" activeCell="A2" sqref="A2"/>
      <selection pane="bottomRight" activeCell="A2" sqref="A2"/>
    </sheetView>
  </sheetViews>
  <sheetFormatPr baseColWidth="10" defaultRowHeight="16" x14ac:dyDescent="0.2"/>
  <cols>
    <col min="3" max="4" width="15.1640625" customWidth="1"/>
    <col min="5" max="5" width="16.33203125" style="8" customWidth="1"/>
    <col min="6" max="6" width="14.5" customWidth="1"/>
    <col min="7" max="7" width="8" style="32" customWidth="1"/>
    <col min="8" max="8" width="15.1640625" style="3" customWidth="1"/>
    <col min="9" max="9" width="15.1640625" style="20" customWidth="1"/>
    <col min="10" max="10" width="15.1640625" customWidth="1"/>
    <col min="11" max="11" width="9.83203125" customWidth="1"/>
    <col min="12" max="13" width="12.1640625" style="10" customWidth="1"/>
    <col min="14" max="14" width="13" style="14" customWidth="1"/>
    <col min="15" max="15" width="15.1640625" customWidth="1"/>
    <col min="16" max="16" width="44.6640625" customWidth="1"/>
    <col min="17" max="17" width="10.83203125" style="30"/>
  </cols>
  <sheetData>
    <row r="1" spans="1:17" s="23" customFormat="1" ht="51" x14ac:dyDescent="0.2">
      <c r="A1" s="21" t="s">
        <v>288</v>
      </c>
      <c r="B1" s="22">
        <f ca="1">TODAY()</f>
        <v>43911</v>
      </c>
      <c r="C1" s="23" t="s">
        <v>177</v>
      </c>
      <c r="D1" s="23" t="s">
        <v>277</v>
      </c>
      <c r="E1" s="24" t="s">
        <v>293</v>
      </c>
      <c r="F1" s="23" t="s">
        <v>178</v>
      </c>
      <c r="G1" s="21" t="s">
        <v>289</v>
      </c>
      <c r="H1" s="25" t="s">
        <v>294</v>
      </c>
      <c r="I1" s="26" t="s">
        <v>295</v>
      </c>
      <c r="J1" s="27" t="s">
        <v>177</v>
      </c>
      <c r="K1" s="27" t="s">
        <v>300</v>
      </c>
      <c r="L1" s="28" t="s">
        <v>302</v>
      </c>
      <c r="M1" s="28"/>
      <c r="N1" s="33" t="s">
        <v>303</v>
      </c>
      <c r="O1" s="23" t="s">
        <v>177</v>
      </c>
      <c r="P1" s="23" t="s">
        <v>305</v>
      </c>
      <c r="Q1" s="34" t="s">
        <v>304</v>
      </c>
    </row>
    <row r="2" spans="1:17" s="4" customFormat="1" x14ac:dyDescent="0.2">
      <c r="A2" s="4" t="s">
        <v>306</v>
      </c>
      <c r="E2" s="6"/>
      <c r="G2" s="31"/>
      <c r="H2" s="11"/>
      <c r="I2" s="18"/>
      <c r="L2" s="9"/>
      <c r="M2" s="9"/>
      <c r="N2" s="17"/>
      <c r="Q2" s="29"/>
    </row>
    <row r="3" spans="1:17" ht="221" x14ac:dyDescent="0.2">
      <c r="D3" s="5" t="s">
        <v>278</v>
      </c>
      <c r="E3" s="7" t="s">
        <v>287</v>
      </c>
      <c r="F3" s="7" t="s">
        <v>287</v>
      </c>
      <c r="H3" s="12" t="s">
        <v>290</v>
      </c>
      <c r="I3" s="19"/>
      <c r="J3" s="5" t="s">
        <v>296</v>
      </c>
    </row>
    <row r="4" spans="1:17" x14ac:dyDescent="0.2">
      <c r="A4" t="s">
        <v>270</v>
      </c>
      <c r="B4" t="s">
        <v>209</v>
      </c>
      <c r="C4" t="s">
        <v>23</v>
      </c>
      <c r="D4" s="3">
        <v>5850343</v>
      </c>
      <c r="E4" s="8">
        <v>43890</v>
      </c>
      <c r="F4">
        <v>102</v>
      </c>
      <c r="G4" s="32">
        <f t="shared" ref="G4:G35" ca="1" si="0">SUM($B$1-E4)</f>
        <v>21</v>
      </c>
      <c r="H4" s="3">
        <v>385</v>
      </c>
      <c r="I4" s="15">
        <f t="shared" ref="I4:I35" si="1">SUM(H4/D4)</f>
        <v>6.5808107319519554E-5</v>
      </c>
      <c r="O4" t="s">
        <v>23</v>
      </c>
      <c r="Q4" s="30">
        <f t="shared" ref="Q4:Q35" ca="1" si="2">SUM(N4/G4)*10000</f>
        <v>0</v>
      </c>
    </row>
    <row r="5" spans="1:17" x14ac:dyDescent="0.2">
      <c r="A5" t="s">
        <v>274</v>
      </c>
      <c r="B5" t="s">
        <v>258</v>
      </c>
      <c r="C5" t="s">
        <v>27</v>
      </c>
      <c r="D5" s="3">
        <v>10423056</v>
      </c>
      <c r="E5" s="8">
        <v>43902</v>
      </c>
      <c r="F5">
        <v>117</v>
      </c>
      <c r="G5" s="32">
        <f t="shared" ca="1" si="0"/>
        <v>9</v>
      </c>
      <c r="H5" s="3">
        <v>495</v>
      </c>
      <c r="I5" s="15">
        <f t="shared" si="1"/>
        <v>4.7490870239975683E-5</v>
      </c>
      <c r="O5" t="s">
        <v>27</v>
      </c>
      <c r="Q5" s="30">
        <f t="shared" ca="1" si="2"/>
        <v>0</v>
      </c>
    </row>
    <row r="6" spans="1:17" x14ac:dyDescent="0.2">
      <c r="A6" t="s">
        <v>268</v>
      </c>
      <c r="B6" t="s">
        <v>195</v>
      </c>
      <c r="C6" s="2" t="s">
        <v>37</v>
      </c>
      <c r="D6" s="3">
        <v>102334403</v>
      </c>
      <c r="E6" s="8">
        <v>43903</v>
      </c>
      <c r="F6">
        <v>93</v>
      </c>
      <c r="G6" s="32">
        <f t="shared" ca="1" si="0"/>
        <v>8</v>
      </c>
      <c r="H6" s="3">
        <v>285</v>
      </c>
      <c r="I6" s="15">
        <f t="shared" si="1"/>
        <v>2.7849871758180875E-6</v>
      </c>
      <c r="O6" s="2" t="s">
        <v>37</v>
      </c>
      <c r="P6" s="2"/>
      <c r="Q6" s="30">
        <f t="shared" ca="1" si="2"/>
        <v>0</v>
      </c>
    </row>
    <row r="7" spans="1:17" x14ac:dyDescent="0.2">
      <c r="A7" t="s">
        <v>268</v>
      </c>
      <c r="B7" t="s">
        <v>197</v>
      </c>
      <c r="C7" t="s">
        <v>40</v>
      </c>
      <c r="D7" s="3">
        <v>4270563</v>
      </c>
      <c r="E7" s="8">
        <v>43903</v>
      </c>
      <c r="F7">
        <v>100</v>
      </c>
      <c r="G7" s="32">
        <f t="shared" ca="1" si="0"/>
        <v>8</v>
      </c>
      <c r="H7" s="3">
        <v>159</v>
      </c>
      <c r="I7" s="15">
        <f t="shared" si="1"/>
        <v>3.7231624963734291E-5</v>
      </c>
      <c r="J7" t="s">
        <v>40</v>
      </c>
      <c r="K7">
        <v>0</v>
      </c>
      <c r="L7" s="10">
        <f>SUM(K7*D7)/1000000</f>
        <v>0</v>
      </c>
      <c r="N7" s="14">
        <f>SUM(L7/D7)</f>
        <v>0</v>
      </c>
      <c r="O7" t="s">
        <v>40</v>
      </c>
      <c r="Q7" s="30">
        <f t="shared" ca="1" si="2"/>
        <v>0</v>
      </c>
    </row>
    <row r="8" spans="1:17" x14ac:dyDescent="0.2">
      <c r="A8" t="s">
        <v>274</v>
      </c>
      <c r="B8" t="s">
        <v>258</v>
      </c>
      <c r="C8" t="s">
        <v>33</v>
      </c>
      <c r="D8" s="3">
        <v>10196707</v>
      </c>
      <c r="E8" s="8">
        <v>43903</v>
      </c>
      <c r="F8">
        <v>112</v>
      </c>
      <c r="G8" s="32">
        <f t="shared" ca="1" si="0"/>
        <v>8</v>
      </c>
      <c r="H8" s="3">
        <v>1020</v>
      </c>
      <c r="I8" s="15">
        <f t="shared" si="1"/>
        <v>1.0003229473986062E-4</v>
      </c>
      <c r="O8" t="s">
        <v>33</v>
      </c>
      <c r="Q8" s="30">
        <f t="shared" ca="1" si="2"/>
        <v>0</v>
      </c>
    </row>
    <row r="9" spans="1:17" x14ac:dyDescent="0.2">
      <c r="A9" t="s">
        <v>268</v>
      </c>
      <c r="B9" t="s">
        <v>197</v>
      </c>
      <c r="C9" t="s">
        <v>38</v>
      </c>
      <c r="D9" s="3">
        <v>40222503</v>
      </c>
      <c r="E9" s="8">
        <v>43904</v>
      </c>
      <c r="F9">
        <v>110</v>
      </c>
      <c r="G9" s="32">
        <f t="shared" ca="1" si="0"/>
        <v>7</v>
      </c>
      <c r="H9" s="3">
        <v>208</v>
      </c>
      <c r="I9" s="15">
        <f t="shared" si="1"/>
        <v>5.1712346195859563E-6</v>
      </c>
      <c r="O9" t="s">
        <v>38</v>
      </c>
      <c r="Q9" s="30">
        <f t="shared" ca="1" si="2"/>
        <v>0</v>
      </c>
    </row>
    <row r="10" spans="1:17" x14ac:dyDescent="0.2">
      <c r="A10" t="s">
        <v>274</v>
      </c>
      <c r="B10" t="s">
        <v>258</v>
      </c>
      <c r="C10" t="s">
        <v>145</v>
      </c>
      <c r="D10" s="3">
        <v>33938</v>
      </c>
      <c r="E10" s="8">
        <v>43904</v>
      </c>
      <c r="F10">
        <v>101</v>
      </c>
      <c r="G10" s="32">
        <f t="shared" ca="1" si="0"/>
        <v>7</v>
      </c>
      <c r="H10" s="3">
        <v>144</v>
      </c>
      <c r="I10" s="15">
        <f t="shared" si="1"/>
        <v>4.2430314102186338E-3</v>
      </c>
      <c r="O10" t="s">
        <v>145</v>
      </c>
      <c r="Q10" s="30">
        <f t="shared" ca="1" si="2"/>
        <v>0</v>
      </c>
    </row>
    <row r="11" spans="1:17" x14ac:dyDescent="0.2">
      <c r="A11" t="s">
        <v>268</v>
      </c>
      <c r="B11" t="s">
        <v>197</v>
      </c>
      <c r="C11" t="s">
        <v>147</v>
      </c>
      <c r="D11" s="3">
        <v>34813867</v>
      </c>
      <c r="E11" s="8">
        <v>43904</v>
      </c>
      <c r="F11">
        <v>103</v>
      </c>
      <c r="G11" s="32">
        <f t="shared" ca="1" si="0"/>
        <v>7</v>
      </c>
      <c r="H11" s="3">
        <v>344</v>
      </c>
      <c r="I11" s="15">
        <f t="shared" si="1"/>
        <v>9.8811200720678339E-6</v>
      </c>
      <c r="O11" t="s">
        <v>147</v>
      </c>
      <c r="Q11" s="30">
        <f t="shared" ca="1" si="2"/>
        <v>0</v>
      </c>
    </row>
    <row r="12" spans="1:17" x14ac:dyDescent="0.2">
      <c r="A12" t="s">
        <v>271</v>
      </c>
      <c r="B12" t="s">
        <v>232</v>
      </c>
      <c r="C12" t="s">
        <v>78</v>
      </c>
      <c r="D12" s="3">
        <v>19116209</v>
      </c>
      <c r="E12" s="8">
        <v>43906</v>
      </c>
      <c r="F12">
        <v>156</v>
      </c>
      <c r="G12" s="32">
        <f t="shared" ca="1" si="0"/>
        <v>5</v>
      </c>
      <c r="H12" s="3">
        <v>434</v>
      </c>
      <c r="I12" s="15">
        <f t="shared" si="1"/>
        <v>2.2703246234648302E-5</v>
      </c>
      <c r="O12" t="s">
        <v>78</v>
      </c>
      <c r="Q12" s="30">
        <f t="shared" ca="1" si="2"/>
        <v>0</v>
      </c>
    </row>
    <row r="13" spans="1:17" x14ac:dyDescent="0.2">
      <c r="A13" t="s">
        <v>268</v>
      </c>
      <c r="B13" t="s">
        <v>197</v>
      </c>
      <c r="C13" t="s">
        <v>107</v>
      </c>
      <c r="D13" s="3">
        <v>6825442</v>
      </c>
      <c r="E13" s="8">
        <v>43906</v>
      </c>
      <c r="F13">
        <v>110</v>
      </c>
      <c r="G13" s="32">
        <f t="shared" ca="1" si="0"/>
        <v>5</v>
      </c>
      <c r="H13" s="3">
        <v>177</v>
      </c>
      <c r="I13" s="15">
        <f t="shared" si="1"/>
        <v>2.5932386503320958E-5</v>
      </c>
      <c r="O13" t="s">
        <v>107</v>
      </c>
      <c r="Q13" s="30">
        <f t="shared" ca="1" si="2"/>
        <v>0</v>
      </c>
    </row>
    <row r="14" spans="1:17" x14ac:dyDescent="0.2">
      <c r="A14" t="s">
        <v>271</v>
      </c>
      <c r="B14" t="s">
        <v>232</v>
      </c>
      <c r="C14" s="2" t="s">
        <v>87</v>
      </c>
      <c r="D14" s="3">
        <v>17643060</v>
      </c>
      <c r="E14" s="8">
        <v>43907</v>
      </c>
      <c r="F14">
        <v>111</v>
      </c>
      <c r="G14" s="32">
        <f t="shared" ca="1" si="0"/>
        <v>4</v>
      </c>
      <c r="H14" s="3">
        <v>426</v>
      </c>
      <c r="I14" s="15">
        <f t="shared" si="1"/>
        <v>2.4145471363811041E-5</v>
      </c>
      <c r="O14" s="2" t="s">
        <v>87</v>
      </c>
      <c r="P14" s="2"/>
      <c r="Q14" s="30">
        <f t="shared" ca="1" si="2"/>
        <v>0</v>
      </c>
    </row>
    <row r="15" spans="1:17" x14ac:dyDescent="0.2">
      <c r="A15" t="s">
        <v>274</v>
      </c>
      <c r="B15" t="s">
        <v>263</v>
      </c>
      <c r="C15" t="s">
        <v>30</v>
      </c>
      <c r="D15" s="3">
        <v>625976</v>
      </c>
      <c r="E15" s="8">
        <v>43907</v>
      </c>
      <c r="F15">
        <v>140</v>
      </c>
      <c r="G15" s="32">
        <f t="shared" ca="1" si="0"/>
        <v>4</v>
      </c>
      <c r="H15" s="3">
        <v>484</v>
      </c>
      <c r="I15" s="15">
        <f t="shared" si="1"/>
        <v>7.7319258246322546E-4</v>
      </c>
      <c r="O15" t="s">
        <v>30</v>
      </c>
      <c r="Q15" s="30">
        <f t="shared" ca="1" si="2"/>
        <v>0</v>
      </c>
    </row>
    <row r="16" spans="1:17" x14ac:dyDescent="0.2">
      <c r="A16" t="s">
        <v>271</v>
      </c>
      <c r="B16" t="s">
        <v>232</v>
      </c>
      <c r="C16" t="s">
        <v>137</v>
      </c>
      <c r="D16" s="3">
        <v>32971845.999999996</v>
      </c>
      <c r="E16" s="8">
        <v>43907</v>
      </c>
      <c r="F16">
        <v>117</v>
      </c>
      <c r="G16" s="32">
        <f t="shared" ca="1" si="0"/>
        <v>4</v>
      </c>
      <c r="H16" s="3">
        <v>263</v>
      </c>
      <c r="I16" s="15">
        <f t="shared" si="1"/>
        <v>7.9765021345786964E-6</v>
      </c>
      <c r="O16" t="s">
        <v>137</v>
      </c>
      <c r="Q16" s="30">
        <f t="shared" ca="1" si="2"/>
        <v>0</v>
      </c>
    </row>
    <row r="17" spans="1:17" x14ac:dyDescent="0.2">
      <c r="A17" t="s">
        <v>271</v>
      </c>
      <c r="B17" t="s">
        <v>232</v>
      </c>
      <c r="C17" t="s">
        <v>60</v>
      </c>
      <c r="D17" s="3">
        <v>45195777</v>
      </c>
      <c r="E17" s="8">
        <v>43909</v>
      </c>
      <c r="F17">
        <v>128</v>
      </c>
      <c r="G17" s="32">
        <f t="shared" ca="1" si="0"/>
        <v>2</v>
      </c>
      <c r="H17" s="3">
        <v>158</v>
      </c>
      <c r="I17" s="15">
        <f t="shared" si="1"/>
        <v>3.4959018405635553E-6</v>
      </c>
      <c r="O17" t="s">
        <v>60</v>
      </c>
      <c r="Q17" s="30">
        <f t="shared" ca="1" si="2"/>
        <v>0</v>
      </c>
    </row>
    <row r="18" spans="1:17" x14ac:dyDescent="0.2">
      <c r="A18" t="s">
        <v>274</v>
      </c>
      <c r="B18" t="s">
        <v>250</v>
      </c>
      <c r="C18" t="s">
        <v>71</v>
      </c>
      <c r="D18" s="3">
        <v>6948445</v>
      </c>
      <c r="E18" s="8">
        <v>43909</v>
      </c>
      <c r="F18">
        <v>112</v>
      </c>
      <c r="G18" s="32">
        <f t="shared" ca="1" si="0"/>
        <v>2</v>
      </c>
      <c r="H18" s="3">
        <v>127</v>
      </c>
      <c r="I18" s="15">
        <f t="shared" si="1"/>
        <v>1.8277470714670694E-5</v>
      </c>
      <c r="O18" t="s">
        <v>71</v>
      </c>
      <c r="Q18" s="30">
        <f t="shared" ca="1" si="2"/>
        <v>0</v>
      </c>
    </row>
    <row r="19" spans="1:17" x14ac:dyDescent="0.2">
      <c r="A19" t="s">
        <v>274</v>
      </c>
      <c r="B19" t="s">
        <v>258</v>
      </c>
      <c r="C19" t="s">
        <v>149</v>
      </c>
      <c r="D19" s="3">
        <v>8737370</v>
      </c>
      <c r="E19" s="8">
        <v>43909</v>
      </c>
      <c r="F19">
        <v>103</v>
      </c>
      <c r="G19" s="32">
        <f t="shared" ca="1" si="0"/>
        <v>2</v>
      </c>
      <c r="H19" s="3">
        <v>135</v>
      </c>
      <c r="I19" s="15">
        <f t="shared" si="1"/>
        <v>1.5450873661067346E-5</v>
      </c>
      <c r="O19" t="s">
        <v>149</v>
      </c>
      <c r="Q19" s="30">
        <f t="shared" ca="1" si="2"/>
        <v>0</v>
      </c>
    </row>
    <row r="20" spans="1:17" x14ac:dyDescent="0.2">
      <c r="A20" t="s">
        <v>271</v>
      </c>
      <c r="B20" t="s">
        <v>231</v>
      </c>
      <c r="C20" t="s">
        <v>53</v>
      </c>
      <c r="D20" s="3">
        <v>128932753</v>
      </c>
      <c r="E20" s="8">
        <v>43908</v>
      </c>
      <c r="F20">
        <v>118</v>
      </c>
      <c r="G20" s="32">
        <f t="shared" ca="1" si="0"/>
        <v>3</v>
      </c>
      <c r="H20" s="3">
        <v>164</v>
      </c>
      <c r="I20" s="15">
        <f t="shared" si="1"/>
        <v>1.2719809062015452E-6</v>
      </c>
      <c r="J20" t="s">
        <v>53</v>
      </c>
      <c r="K20">
        <v>2.1</v>
      </c>
      <c r="L20" s="10">
        <f t="shared" ref="L20:L66" si="3">SUM(K20*D20)/1000000</f>
        <v>270.75878130000001</v>
      </c>
      <c r="M20" s="10">
        <v>47</v>
      </c>
      <c r="N20" s="14">
        <f t="shared" ref="N20:N66" si="4">SUM(L20/D20)</f>
        <v>2.1000000000000002E-6</v>
      </c>
      <c r="O20" t="s">
        <v>53</v>
      </c>
      <c r="P20" t="str">
        <f t="shared" ref="P20:P66" ca="1" si="5">CONCATENATE(O20," (",G20," days)")</f>
        <v>Mexico (3 days)</v>
      </c>
      <c r="Q20" s="30">
        <f t="shared" ca="1" si="2"/>
        <v>7.000000000000001E-3</v>
      </c>
    </row>
    <row r="21" spans="1:17" x14ac:dyDescent="0.2">
      <c r="A21" t="s">
        <v>270</v>
      </c>
      <c r="B21" t="s">
        <v>209</v>
      </c>
      <c r="C21" t="s">
        <v>19</v>
      </c>
      <c r="D21" s="3">
        <v>273523621</v>
      </c>
      <c r="E21" s="8">
        <v>43905</v>
      </c>
      <c r="F21">
        <v>117</v>
      </c>
      <c r="G21" s="32">
        <f t="shared" ca="1" si="0"/>
        <v>6</v>
      </c>
      <c r="H21" s="3">
        <v>369</v>
      </c>
      <c r="I21" s="15">
        <f t="shared" si="1"/>
        <v>1.3490608184073433E-6</v>
      </c>
      <c r="J21" t="s">
        <v>19</v>
      </c>
      <c r="K21">
        <v>7.4</v>
      </c>
      <c r="L21" s="10">
        <f t="shared" si="3"/>
        <v>2024.0747954000001</v>
      </c>
      <c r="M21" s="10">
        <f>SUM(M20-1)</f>
        <v>46</v>
      </c>
      <c r="N21" s="14">
        <f t="shared" si="4"/>
        <v>7.4000000000000003E-6</v>
      </c>
      <c r="O21" t="s">
        <v>19</v>
      </c>
      <c r="P21" t="str">
        <f t="shared" ca="1" si="5"/>
        <v>Indonesia (6 days)</v>
      </c>
      <c r="Q21" s="30">
        <f t="shared" ca="1" si="2"/>
        <v>1.2333333333333333E-2</v>
      </c>
    </row>
    <row r="22" spans="1:17" x14ac:dyDescent="0.2">
      <c r="A22" t="s">
        <v>269</v>
      </c>
      <c r="B22" t="s">
        <v>201</v>
      </c>
      <c r="C22" t="s">
        <v>44</v>
      </c>
      <c r="D22" s="3">
        <v>1380004385</v>
      </c>
      <c r="E22" s="8">
        <v>43904</v>
      </c>
      <c r="F22">
        <v>100</v>
      </c>
      <c r="G22" s="32">
        <f t="shared" ca="1" si="0"/>
        <v>7</v>
      </c>
      <c r="H22" s="3">
        <v>250</v>
      </c>
      <c r="I22" s="15">
        <f t="shared" si="1"/>
        <v>1.8115884465106246E-7</v>
      </c>
      <c r="J22" t="s">
        <v>44</v>
      </c>
      <c r="K22">
        <v>10.5</v>
      </c>
      <c r="L22" s="10">
        <f t="shared" si="3"/>
        <v>14490.0460425</v>
      </c>
      <c r="M22" s="10">
        <f t="shared" ref="M22:M66" si="6">SUM(M21-1)</f>
        <v>45</v>
      </c>
      <c r="N22" s="14">
        <f t="shared" si="4"/>
        <v>1.0499999999999999E-5</v>
      </c>
      <c r="O22" t="s">
        <v>44</v>
      </c>
      <c r="P22" t="str">
        <f t="shared" ca="1" si="5"/>
        <v>India (7 days)</v>
      </c>
      <c r="Q22" s="30">
        <f t="shared" ca="1" si="2"/>
        <v>1.4999999999999998E-2</v>
      </c>
    </row>
    <row r="23" spans="1:17" x14ac:dyDescent="0.2">
      <c r="A23" t="s">
        <v>270</v>
      </c>
      <c r="B23" t="s">
        <v>209</v>
      </c>
      <c r="C23" t="s">
        <v>138</v>
      </c>
      <c r="D23" s="3">
        <v>109581085</v>
      </c>
      <c r="E23" s="8">
        <v>43904</v>
      </c>
      <c r="F23">
        <v>111</v>
      </c>
      <c r="G23" s="32">
        <f t="shared" ca="1" si="0"/>
        <v>7</v>
      </c>
      <c r="H23" s="3">
        <v>230</v>
      </c>
      <c r="I23" s="15">
        <f t="shared" si="1"/>
        <v>2.0989023790009014E-6</v>
      </c>
      <c r="J23" t="s">
        <v>138</v>
      </c>
      <c r="K23">
        <v>11.6</v>
      </c>
      <c r="L23" s="10">
        <f t="shared" si="3"/>
        <v>1271.140586</v>
      </c>
      <c r="M23" s="10">
        <f t="shared" si="6"/>
        <v>44</v>
      </c>
      <c r="N23" s="14">
        <f t="shared" si="4"/>
        <v>1.1599999999999999E-5</v>
      </c>
      <c r="O23" t="s">
        <v>138</v>
      </c>
      <c r="P23" t="str">
        <f t="shared" ca="1" si="5"/>
        <v>Philippines (7 days)</v>
      </c>
      <c r="Q23" s="30">
        <f t="shared" ca="1" si="2"/>
        <v>1.657142857142857E-2</v>
      </c>
    </row>
    <row r="24" spans="1:17" x14ac:dyDescent="0.2">
      <c r="A24" t="s">
        <v>269</v>
      </c>
      <c r="B24" t="s">
        <v>201</v>
      </c>
      <c r="C24" t="s">
        <v>47</v>
      </c>
      <c r="D24" s="3">
        <v>220892331</v>
      </c>
      <c r="E24" s="8">
        <v>43906</v>
      </c>
      <c r="F24">
        <v>187</v>
      </c>
      <c r="G24" s="32">
        <f t="shared" ca="1" si="0"/>
        <v>5</v>
      </c>
      <c r="H24" s="3">
        <v>501</v>
      </c>
      <c r="I24" s="15">
        <f t="shared" si="1"/>
        <v>2.2680733085296655E-6</v>
      </c>
      <c r="J24" t="s">
        <v>47</v>
      </c>
      <c r="K24">
        <v>9.5</v>
      </c>
      <c r="L24" s="10">
        <f t="shared" si="3"/>
        <v>2098.4771445000001</v>
      </c>
      <c r="M24" s="10">
        <f t="shared" si="6"/>
        <v>43</v>
      </c>
      <c r="N24" s="14">
        <f t="shared" si="4"/>
        <v>9.5000000000000005E-6</v>
      </c>
      <c r="O24" t="s">
        <v>47</v>
      </c>
      <c r="P24" t="str">
        <f t="shared" ca="1" si="5"/>
        <v>Pakistan (5 days)</v>
      </c>
      <c r="Q24" s="30">
        <f t="shared" ca="1" si="2"/>
        <v>1.9E-2</v>
      </c>
    </row>
    <row r="25" spans="1:17" x14ac:dyDescent="0.2">
      <c r="A25" t="s">
        <v>271</v>
      </c>
      <c r="B25" t="s">
        <v>232</v>
      </c>
      <c r="C25" t="s">
        <v>14</v>
      </c>
      <c r="D25" s="3">
        <v>212559409</v>
      </c>
      <c r="E25" s="8">
        <v>43904</v>
      </c>
      <c r="F25">
        <v>121</v>
      </c>
      <c r="G25" s="32">
        <f t="shared" ca="1" si="0"/>
        <v>7</v>
      </c>
      <c r="H25" s="3">
        <v>977</v>
      </c>
      <c r="I25" s="15">
        <f t="shared" si="1"/>
        <v>4.5963620457751648E-6</v>
      </c>
      <c r="J25" t="s">
        <v>14</v>
      </c>
      <c r="K25">
        <v>13.7</v>
      </c>
      <c r="L25" s="10">
        <f t="shared" si="3"/>
        <v>2912.0639032999998</v>
      </c>
      <c r="M25" s="10">
        <f t="shared" si="6"/>
        <v>42</v>
      </c>
      <c r="N25" s="14">
        <f t="shared" si="4"/>
        <v>1.3699999999999999E-5</v>
      </c>
      <c r="O25" t="s">
        <v>14</v>
      </c>
      <c r="P25" t="str">
        <f t="shared" ca="1" si="5"/>
        <v>Brazil (7 days)</v>
      </c>
      <c r="Q25" s="30">
        <f t="shared" ca="1" si="2"/>
        <v>1.9571428571428569E-2</v>
      </c>
    </row>
    <row r="26" spans="1:17" x14ac:dyDescent="0.2">
      <c r="A26" t="s">
        <v>270</v>
      </c>
      <c r="B26" t="s">
        <v>203</v>
      </c>
      <c r="C26" t="s">
        <v>11</v>
      </c>
      <c r="D26" s="3">
        <v>126476458</v>
      </c>
      <c r="E26" s="8">
        <v>43882</v>
      </c>
      <c r="F26">
        <v>105</v>
      </c>
      <c r="G26" s="32">
        <f t="shared" ca="1" si="0"/>
        <v>29</v>
      </c>
      <c r="H26" s="3">
        <v>963</v>
      </c>
      <c r="I26" s="15">
        <f t="shared" si="1"/>
        <v>7.6140652199478898E-6</v>
      </c>
      <c r="J26" t="s">
        <v>11</v>
      </c>
      <c r="K26">
        <v>117.8</v>
      </c>
      <c r="L26" s="10">
        <f t="shared" si="3"/>
        <v>14898.926752399999</v>
      </c>
      <c r="M26" s="10">
        <f t="shared" si="6"/>
        <v>41</v>
      </c>
      <c r="N26" s="14">
        <f t="shared" si="4"/>
        <v>1.1779999999999999E-4</v>
      </c>
      <c r="O26" t="s">
        <v>11</v>
      </c>
      <c r="P26" t="str">
        <f t="shared" ca="1" si="5"/>
        <v>Japan (29 days)</v>
      </c>
      <c r="Q26" s="30">
        <f t="shared" ca="1" si="2"/>
        <v>4.0620689655172411E-2</v>
      </c>
    </row>
    <row r="27" spans="1:17" x14ac:dyDescent="0.2">
      <c r="A27" t="s">
        <v>268</v>
      </c>
      <c r="B27" t="s">
        <v>197</v>
      </c>
      <c r="C27" t="s">
        <v>35</v>
      </c>
      <c r="D27" s="3">
        <v>84339067</v>
      </c>
      <c r="E27" s="8">
        <v>43908</v>
      </c>
      <c r="F27">
        <v>191</v>
      </c>
      <c r="G27" s="32">
        <f t="shared" ca="1" si="0"/>
        <v>3</v>
      </c>
      <c r="H27" s="3">
        <v>670</v>
      </c>
      <c r="I27" s="15">
        <f t="shared" si="1"/>
        <v>7.9441239253927245E-6</v>
      </c>
      <c r="J27" t="s">
        <v>35</v>
      </c>
      <c r="K27">
        <v>34.6</v>
      </c>
      <c r="L27" s="10">
        <f t="shared" si="3"/>
        <v>2918.1317182000003</v>
      </c>
      <c r="M27" s="10">
        <f t="shared" si="6"/>
        <v>40</v>
      </c>
      <c r="N27" s="14">
        <f t="shared" si="4"/>
        <v>3.4600000000000001E-5</v>
      </c>
      <c r="O27" t="s">
        <v>35</v>
      </c>
      <c r="P27" t="str">
        <f t="shared" ca="1" si="5"/>
        <v>Turkey (3 days)</v>
      </c>
      <c r="Q27" s="30">
        <f t="shared" ca="1" si="2"/>
        <v>0.11533333333333333</v>
      </c>
    </row>
    <row r="28" spans="1:17" x14ac:dyDescent="0.2">
      <c r="A28" t="s">
        <v>270</v>
      </c>
      <c r="B28" t="s">
        <v>209</v>
      </c>
      <c r="C28" t="s">
        <v>212</v>
      </c>
      <c r="D28" s="3">
        <v>69799978</v>
      </c>
      <c r="E28" s="8">
        <v>43905</v>
      </c>
      <c r="F28">
        <v>114</v>
      </c>
      <c r="G28" s="32">
        <f t="shared" ca="1" si="0"/>
        <v>6</v>
      </c>
      <c r="H28" s="3">
        <v>322</v>
      </c>
      <c r="I28" s="15">
        <f t="shared" si="1"/>
        <v>4.6131819697708214E-6</v>
      </c>
      <c r="J28" t="s">
        <v>212</v>
      </c>
      <c r="K28">
        <v>102.1</v>
      </c>
      <c r="L28" s="10">
        <f t="shared" si="3"/>
        <v>7126.5777537999993</v>
      </c>
      <c r="M28" s="10">
        <f t="shared" si="6"/>
        <v>39</v>
      </c>
      <c r="N28" s="14">
        <f t="shared" si="4"/>
        <v>1.0209999999999999E-4</v>
      </c>
      <c r="O28" t="s">
        <v>212</v>
      </c>
      <c r="P28" t="str">
        <f t="shared" ca="1" si="5"/>
        <v>Thailand (6 days)</v>
      </c>
      <c r="Q28" s="30">
        <f t="shared" ca="1" si="2"/>
        <v>0.17016666666666666</v>
      </c>
    </row>
    <row r="29" spans="1:17" x14ac:dyDescent="0.2">
      <c r="A29" t="s">
        <v>275</v>
      </c>
      <c r="B29" t="s">
        <v>276</v>
      </c>
      <c r="C29" t="s">
        <v>54</v>
      </c>
      <c r="D29" s="3">
        <v>331002647</v>
      </c>
      <c r="E29" s="8">
        <v>43894</v>
      </c>
      <c r="F29">
        <v>108</v>
      </c>
      <c r="G29" s="32">
        <f t="shared" ca="1" si="0"/>
        <v>17</v>
      </c>
      <c r="H29" s="3">
        <v>19624</v>
      </c>
      <c r="I29" s="15">
        <f t="shared" si="1"/>
        <v>5.9286534950277904E-5</v>
      </c>
      <c r="J29" t="s">
        <v>0</v>
      </c>
      <c r="K29">
        <v>313.60000000000002</v>
      </c>
      <c r="L29" s="10">
        <f t="shared" si="3"/>
        <v>103802.43009920001</v>
      </c>
      <c r="M29" s="10">
        <f t="shared" si="6"/>
        <v>38</v>
      </c>
      <c r="N29" s="14">
        <f t="shared" si="4"/>
        <v>3.1360000000000003E-4</v>
      </c>
      <c r="O29" t="s">
        <v>54</v>
      </c>
      <c r="P29" t="str">
        <f t="shared" ca="1" si="5"/>
        <v>United States of America (17 days)</v>
      </c>
      <c r="Q29" s="30">
        <f t="shared" ca="1" si="2"/>
        <v>0.18447058823529414</v>
      </c>
    </row>
    <row r="30" spans="1:17" x14ac:dyDescent="0.2">
      <c r="A30" t="s">
        <v>274</v>
      </c>
      <c r="B30" t="s">
        <v>263</v>
      </c>
      <c r="C30" t="s">
        <v>32</v>
      </c>
      <c r="D30" s="3">
        <v>17134873</v>
      </c>
      <c r="E30" s="8">
        <v>43896</v>
      </c>
      <c r="F30">
        <v>128</v>
      </c>
      <c r="G30" s="32">
        <f t="shared" ca="1" si="0"/>
        <v>15</v>
      </c>
      <c r="H30" s="3">
        <v>3003</v>
      </c>
      <c r="I30" s="15">
        <f t="shared" si="1"/>
        <v>1.7525662431230158E-4</v>
      </c>
      <c r="J30" t="s">
        <v>32</v>
      </c>
      <c r="K30">
        <v>349.2</v>
      </c>
      <c r="L30" s="10">
        <f t="shared" si="3"/>
        <v>5983.4976515999997</v>
      </c>
      <c r="M30" s="10">
        <f t="shared" si="6"/>
        <v>37</v>
      </c>
      <c r="N30" s="14">
        <f t="shared" si="4"/>
        <v>3.4919999999999998E-4</v>
      </c>
      <c r="O30" t="s">
        <v>32</v>
      </c>
      <c r="P30" t="str">
        <f t="shared" ca="1" si="5"/>
        <v>Netherlands (15 days)</v>
      </c>
      <c r="Q30" s="30">
        <f t="shared" ca="1" si="2"/>
        <v>0.23279999999999998</v>
      </c>
    </row>
    <row r="31" spans="1:17" x14ac:dyDescent="0.2">
      <c r="A31" t="s">
        <v>274</v>
      </c>
      <c r="B31" t="s">
        <v>263</v>
      </c>
      <c r="C31" t="s">
        <v>8</v>
      </c>
      <c r="D31" s="3">
        <v>65273512</v>
      </c>
      <c r="E31" s="8">
        <v>43890</v>
      </c>
      <c r="F31">
        <v>100</v>
      </c>
      <c r="G31" s="32">
        <f t="shared" ca="1" si="0"/>
        <v>21</v>
      </c>
      <c r="H31" s="3">
        <v>12632</v>
      </c>
      <c r="I31" s="15">
        <f t="shared" si="1"/>
        <v>1.935241357933981E-4</v>
      </c>
      <c r="J31" t="s">
        <v>8</v>
      </c>
      <c r="K31">
        <v>559.1</v>
      </c>
      <c r="L31" s="10">
        <f t="shared" si="3"/>
        <v>36494.420559200007</v>
      </c>
      <c r="M31" s="10">
        <f t="shared" si="6"/>
        <v>36</v>
      </c>
      <c r="N31" s="14">
        <f t="shared" si="4"/>
        <v>5.5910000000000009E-4</v>
      </c>
      <c r="O31" t="s">
        <v>8</v>
      </c>
      <c r="P31" t="str">
        <f t="shared" ca="1" si="5"/>
        <v>France (21 days)</v>
      </c>
      <c r="Q31" s="30">
        <f t="shared" ca="1" si="2"/>
        <v>0.26623809523809527</v>
      </c>
    </row>
    <row r="32" spans="1:17" x14ac:dyDescent="0.2">
      <c r="A32" t="s">
        <v>271</v>
      </c>
      <c r="B32" t="s">
        <v>232</v>
      </c>
      <c r="C32" t="s">
        <v>13</v>
      </c>
      <c r="D32" s="3">
        <v>50882884</v>
      </c>
      <c r="E32" s="8">
        <v>43908</v>
      </c>
      <c r="F32">
        <v>102</v>
      </c>
      <c r="G32" s="32">
        <f t="shared" ca="1" si="0"/>
        <v>3</v>
      </c>
      <c r="H32" s="3">
        <v>128</v>
      </c>
      <c r="I32" s="15">
        <f t="shared" si="1"/>
        <v>2.5155806813151549E-6</v>
      </c>
      <c r="J32" t="s">
        <v>13</v>
      </c>
      <c r="K32">
        <v>81.7</v>
      </c>
      <c r="L32" s="10">
        <f t="shared" si="3"/>
        <v>4157.1316228000005</v>
      </c>
      <c r="M32" s="10">
        <f t="shared" si="6"/>
        <v>35</v>
      </c>
      <c r="N32" s="14">
        <f t="shared" si="4"/>
        <v>8.1700000000000007E-5</v>
      </c>
      <c r="O32" t="s">
        <v>13</v>
      </c>
      <c r="P32" t="str">
        <f t="shared" ca="1" si="5"/>
        <v>Colombia (3 days)</v>
      </c>
      <c r="Q32" s="30">
        <f t="shared" ca="1" si="2"/>
        <v>0.27233333333333337</v>
      </c>
    </row>
    <row r="33" spans="1:17" x14ac:dyDescent="0.2">
      <c r="A33" t="s">
        <v>274</v>
      </c>
      <c r="B33" t="s">
        <v>263</v>
      </c>
      <c r="C33" t="s">
        <v>34</v>
      </c>
      <c r="D33" s="3">
        <v>8654618</v>
      </c>
      <c r="E33" s="8">
        <v>43895</v>
      </c>
      <c r="F33">
        <v>102</v>
      </c>
      <c r="G33" s="32">
        <f t="shared" ca="1" si="0"/>
        <v>16</v>
      </c>
      <c r="H33" s="3">
        <v>5544</v>
      </c>
      <c r="I33" s="15">
        <f t="shared" si="1"/>
        <v>6.4058286570244929E-4</v>
      </c>
      <c r="J33" t="s">
        <v>34</v>
      </c>
      <c r="K33">
        <v>461.3</v>
      </c>
      <c r="L33" s="10">
        <f t="shared" si="3"/>
        <v>3992.3752834000002</v>
      </c>
      <c r="M33" s="10">
        <f t="shared" si="6"/>
        <v>34</v>
      </c>
      <c r="N33" s="14">
        <f t="shared" si="4"/>
        <v>4.6130000000000005E-4</v>
      </c>
      <c r="O33" t="s">
        <v>34</v>
      </c>
      <c r="P33" t="str">
        <f t="shared" ca="1" si="5"/>
        <v>Switzerland (16 days)</v>
      </c>
      <c r="Q33" s="30">
        <f t="shared" ca="1" si="2"/>
        <v>0.28831250000000003</v>
      </c>
    </row>
    <row r="34" spans="1:17" x14ac:dyDescent="0.2">
      <c r="A34" t="s">
        <v>274</v>
      </c>
      <c r="B34" t="s">
        <v>258</v>
      </c>
      <c r="C34" t="s">
        <v>262</v>
      </c>
      <c r="D34" s="3">
        <v>46754783</v>
      </c>
      <c r="E34" s="8">
        <v>43892</v>
      </c>
      <c r="F34">
        <v>121</v>
      </c>
      <c r="G34" s="32">
        <f t="shared" ca="1" si="0"/>
        <v>19</v>
      </c>
      <c r="H34" s="3">
        <v>21571</v>
      </c>
      <c r="I34" s="15">
        <f t="shared" si="1"/>
        <v>4.6136456242348509E-4</v>
      </c>
      <c r="J34" t="s">
        <v>262</v>
      </c>
      <c r="K34">
        <v>645.70000000000005</v>
      </c>
      <c r="L34" s="10">
        <f t="shared" si="3"/>
        <v>30189.563383100001</v>
      </c>
      <c r="M34" s="10">
        <f t="shared" si="6"/>
        <v>33</v>
      </c>
      <c r="N34" s="14">
        <f t="shared" si="4"/>
        <v>6.4570000000000003E-4</v>
      </c>
      <c r="O34" t="s">
        <v>262</v>
      </c>
      <c r="P34" t="str">
        <f t="shared" ca="1" si="5"/>
        <v>Spain (19 days)</v>
      </c>
      <c r="Q34" s="30">
        <f t="shared" ca="1" si="2"/>
        <v>0.33984210526315795</v>
      </c>
    </row>
    <row r="35" spans="1:17" x14ac:dyDescent="0.2">
      <c r="A35" t="s">
        <v>270</v>
      </c>
      <c r="B35" t="s">
        <v>209</v>
      </c>
      <c r="C35" t="s">
        <v>20</v>
      </c>
      <c r="D35" s="3">
        <v>32365998</v>
      </c>
      <c r="E35" s="8">
        <v>43899</v>
      </c>
      <c r="F35">
        <v>118</v>
      </c>
      <c r="G35" s="32">
        <f t="shared" ca="1" si="0"/>
        <v>12</v>
      </c>
      <c r="H35" s="3">
        <v>1030</v>
      </c>
      <c r="I35" s="15">
        <f t="shared" si="1"/>
        <v>3.1823520473553758E-5</v>
      </c>
      <c r="J35" t="s">
        <v>20</v>
      </c>
      <c r="K35">
        <v>422.2</v>
      </c>
      <c r="L35" s="10">
        <f t="shared" si="3"/>
        <v>13664.9243556</v>
      </c>
      <c r="M35" s="10">
        <f t="shared" si="6"/>
        <v>32</v>
      </c>
      <c r="N35" s="14">
        <f t="shared" si="4"/>
        <v>4.2220000000000002E-4</v>
      </c>
      <c r="O35" t="s">
        <v>20</v>
      </c>
      <c r="P35" t="str">
        <f t="shared" ca="1" si="5"/>
        <v>Malaysia (12 days)</v>
      </c>
      <c r="Q35" s="30">
        <f t="shared" ca="1" si="2"/>
        <v>0.35183333333333333</v>
      </c>
    </row>
    <row r="36" spans="1:17" x14ac:dyDescent="0.2">
      <c r="A36" t="s">
        <v>267</v>
      </c>
      <c r="B36" t="s">
        <v>188</v>
      </c>
      <c r="C36" t="s">
        <v>12</v>
      </c>
      <c r="D36" s="3">
        <v>59308690</v>
      </c>
      <c r="E36" s="8">
        <v>43908</v>
      </c>
      <c r="F36">
        <v>116</v>
      </c>
      <c r="G36" s="32">
        <f t="shared" ref="G36:G66" ca="1" si="7">SUM($B$1-E36)</f>
        <v>3</v>
      </c>
      <c r="H36" s="3">
        <v>202</v>
      </c>
      <c r="I36" s="15">
        <f t="shared" ref="I36:I67" si="8">SUM(H36/D36)</f>
        <v>3.4059089823093378E-6</v>
      </c>
      <c r="J36" t="s">
        <v>12</v>
      </c>
      <c r="K36">
        <v>109.6</v>
      </c>
      <c r="L36" s="10">
        <f t="shared" si="3"/>
        <v>6500.2324239999998</v>
      </c>
      <c r="M36" s="10">
        <f t="shared" si="6"/>
        <v>31</v>
      </c>
      <c r="N36" s="14">
        <f t="shared" si="4"/>
        <v>1.0959999999999999E-4</v>
      </c>
      <c r="O36" t="s">
        <v>12</v>
      </c>
      <c r="P36" t="str">
        <f t="shared" ca="1" si="5"/>
        <v>South Africa (3 days)</v>
      </c>
      <c r="Q36" s="30">
        <f t="shared" ref="Q36:Q66" ca="1" si="9">SUM(N36/G36)*10000</f>
        <v>0.36533333333333329</v>
      </c>
    </row>
    <row r="37" spans="1:17" x14ac:dyDescent="0.2">
      <c r="A37" t="s">
        <v>269</v>
      </c>
      <c r="B37" t="s">
        <v>201</v>
      </c>
      <c r="C37" t="s">
        <v>202</v>
      </c>
      <c r="D37" s="3">
        <v>83992953</v>
      </c>
      <c r="E37" s="8">
        <v>43887</v>
      </c>
      <c r="F37">
        <v>139</v>
      </c>
      <c r="G37" s="32">
        <f t="shared" ca="1" si="7"/>
        <v>24</v>
      </c>
      <c r="H37" s="3">
        <v>19644</v>
      </c>
      <c r="I37" s="15">
        <f t="shared" si="8"/>
        <v>2.3387676344704776E-4</v>
      </c>
      <c r="J37" t="s">
        <v>7</v>
      </c>
      <c r="K37">
        <v>957.1</v>
      </c>
      <c r="L37" s="10">
        <f t="shared" si="3"/>
        <v>80389.655316300006</v>
      </c>
      <c r="M37" s="10">
        <f t="shared" si="6"/>
        <v>30</v>
      </c>
      <c r="N37" s="14">
        <f t="shared" si="4"/>
        <v>9.5710000000000012E-4</v>
      </c>
      <c r="O37" t="s">
        <v>202</v>
      </c>
      <c r="P37" t="str">
        <f t="shared" ca="1" si="5"/>
        <v>Iran (Islamic Republic of) (24 days)</v>
      </c>
      <c r="Q37" s="30">
        <f t="shared" ca="1" si="9"/>
        <v>0.39879166666666671</v>
      </c>
    </row>
    <row r="38" spans="1:17" x14ac:dyDescent="0.2">
      <c r="A38" t="s">
        <v>274</v>
      </c>
      <c r="B38" t="s">
        <v>250</v>
      </c>
      <c r="C38" t="s">
        <v>139</v>
      </c>
      <c r="D38" s="3">
        <v>37846605</v>
      </c>
      <c r="E38" s="8">
        <v>43904</v>
      </c>
      <c r="F38">
        <v>104</v>
      </c>
      <c r="G38" s="32">
        <f t="shared" ca="1" si="7"/>
        <v>7</v>
      </c>
      <c r="H38" s="3">
        <v>425</v>
      </c>
      <c r="I38" s="15">
        <f t="shared" si="8"/>
        <v>1.1229540932403315E-5</v>
      </c>
      <c r="J38" t="s">
        <v>139</v>
      </c>
      <c r="K38">
        <v>344.5</v>
      </c>
      <c r="L38" s="10">
        <f t="shared" si="3"/>
        <v>13038.1554225</v>
      </c>
      <c r="M38" s="10">
        <f t="shared" si="6"/>
        <v>29</v>
      </c>
      <c r="N38" s="14">
        <f t="shared" si="4"/>
        <v>3.4450000000000003E-4</v>
      </c>
      <c r="O38" t="s">
        <v>139</v>
      </c>
      <c r="P38" t="str">
        <f t="shared" ca="1" si="5"/>
        <v>Poland (7 days)</v>
      </c>
      <c r="Q38" s="30">
        <f t="shared" ca="1" si="9"/>
        <v>0.49214285714285722</v>
      </c>
    </row>
    <row r="39" spans="1:17" x14ac:dyDescent="0.2">
      <c r="A39" t="s">
        <v>274</v>
      </c>
      <c r="B39" t="s">
        <v>254</v>
      </c>
      <c r="C39" t="s">
        <v>9</v>
      </c>
      <c r="D39" s="3">
        <v>5540718</v>
      </c>
      <c r="E39" s="8">
        <v>43902</v>
      </c>
      <c r="F39">
        <v>109</v>
      </c>
      <c r="G39" s="32">
        <f t="shared" ca="1" si="7"/>
        <v>9</v>
      </c>
      <c r="H39" s="3">
        <v>450</v>
      </c>
      <c r="I39" s="15">
        <f t="shared" si="8"/>
        <v>8.1216910876893568E-5</v>
      </c>
      <c r="J39" t="s">
        <v>9</v>
      </c>
      <c r="K39">
        <v>537.6</v>
      </c>
      <c r="L39" s="10">
        <f t="shared" si="3"/>
        <v>2978.6899968000002</v>
      </c>
      <c r="M39" s="10">
        <f t="shared" si="6"/>
        <v>28</v>
      </c>
      <c r="N39" s="14">
        <f t="shared" si="4"/>
        <v>5.3760000000000006E-4</v>
      </c>
      <c r="O39" t="s">
        <v>9</v>
      </c>
      <c r="P39" t="str">
        <f t="shared" ca="1" si="5"/>
        <v>Finland (9 days)</v>
      </c>
      <c r="Q39" s="30">
        <f t="shared" ca="1" si="9"/>
        <v>0.59733333333333338</v>
      </c>
    </row>
    <row r="40" spans="1:17" x14ac:dyDescent="0.2">
      <c r="A40" t="s">
        <v>274</v>
      </c>
      <c r="B40" t="s">
        <v>254</v>
      </c>
      <c r="C40" t="s">
        <v>36</v>
      </c>
      <c r="D40" s="3">
        <v>67886004</v>
      </c>
      <c r="E40" s="8">
        <v>43895</v>
      </c>
      <c r="F40">
        <v>114</v>
      </c>
      <c r="G40" s="32">
        <f t="shared" ca="1" si="7"/>
        <v>16</v>
      </c>
      <c r="H40" s="3">
        <v>4014</v>
      </c>
      <c r="I40" s="15">
        <f t="shared" si="8"/>
        <v>5.9128535537310462E-5</v>
      </c>
      <c r="J40" t="s">
        <v>36</v>
      </c>
      <c r="K40">
        <v>959.7</v>
      </c>
      <c r="L40" s="10">
        <f t="shared" si="3"/>
        <v>65150.198038800001</v>
      </c>
      <c r="M40" s="10">
        <f t="shared" si="6"/>
        <v>27</v>
      </c>
      <c r="N40" s="14">
        <f t="shared" si="4"/>
        <v>9.5969999999999996E-4</v>
      </c>
      <c r="O40" t="s">
        <v>36</v>
      </c>
      <c r="P40" t="str">
        <f t="shared" ca="1" si="5"/>
        <v>United Kingdom (16 days)</v>
      </c>
      <c r="Q40" s="30">
        <f t="shared" ca="1" si="9"/>
        <v>0.59981249999999997</v>
      </c>
    </row>
    <row r="41" spans="1:17" x14ac:dyDescent="0.2">
      <c r="A41" t="s">
        <v>274</v>
      </c>
      <c r="B41" t="s">
        <v>250</v>
      </c>
      <c r="C41" t="s">
        <v>140</v>
      </c>
      <c r="D41" s="3">
        <v>19237682</v>
      </c>
      <c r="E41" s="8">
        <v>43904</v>
      </c>
      <c r="F41">
        <v>123</v>
      </c>
      <c r="G41" s="32">
        <f t="shared" ca="1" si="7"/>
        <v>7</v>
      </c>
      <c r="H41" s="3">
        <v>308</v>
      </c>
      <c r="I41" s="15">
        <f t="shared" si="8"/>
        <v>1.6010244893329666E-5</v>
      </c>
      <c r="J41" t="s">
        <v>140</v>
      </c>
      <c r="K41">
        <v>427.3</v>
      </c>
      <c r="L41" s="10">
        <f t="shared" si="3"/>
        <v>8220.2615186000003</v>
      </c>
      <c r="M41" s="10">
        <f t="shared" si="6"/>
        <v>26</v>
      </c>
      <c r="N41" s="14">
        <f t="shared" si="4"/>
        <v>4.2730000000000003E-4</v>
      </c>
      <c r="O41" t="s">
        <v>140</v>
      </c>
      <c r="P41" t="str">
        <f t="shared" ca="1" si="5"/>
        <v>Romania (7 days)</v>
      </c>
      <c r="Q41" s="30">
        <f t="shared" ca="1" si="9"/>
        <v>0.61042857142857143</v>
      </c>
    </row>
    <row r="42" spans="1:17" x14ac:dyDescent="0.2">
      <c r="A42" t="s">
        <v>274</v>
      </c>
      <c r="B42" t="s">
        <v>254</v>
      </c>
      <c r="C42" t="s">
        <v>160</v>
      </c>
      <c r="D42" s="3">
        <v>10099270</v>
      </c>
      <c r="E42" s="8">
        <v>43896</v>
      </c>
      <c r="F42">
        <v>137</v>
      </c>
      <c r="G42" s="32">
        <f t="shared" ca="1" si="7"/>
        <v>15</v>
      </c>
      <c r="H42" s="3">
        <v>1639</v>
      </c>
      <c r="I42" s="15">
        <f t="shared" si="8"/>
        <v>1.6228895751871174E-4</v>
      </c>
      <c r="J42" t="s">
        <v>160</v>
      </c>
      <c r="K42">
        <v>1412.8</v>
      </c>
      <c r="L42" s="10">
        <f t="shared" si="3"/>
        <v>14268.248656</v>
      </c>
      <c r="M42" s="10">
        <f t="shared" si="6"/>
        <v>25</v>
      </c>
      <c r="N42" s="14">
        <f t="shared" si="4"/>
        <v>1.4128000000000001E-3</v>
      </c>
      <c r="O42" t="s">
        <v>160</v>
      </c>
      <c r="P42" t="str">
        <f t="shared" ca="1" si="5"/>
        <v>Sweden (15 days)</v>
      </c>
      <c r="Q42" s="30">
        <f t="shared" ca="1" si="9"/>
        <v>0.94186666666666674</v>
      </c>
    </row>
    <row r="43" spans="1:17" x14ac:dyDescent="0.2">
      <c r="A43" t="s">
        <v>274</v>
      </c>
      <c r="B43" t="s">
        <v>263</v>
      </c>
      <c r="C43" t="s">
        <v>5</v>
      </c>
      <c r="D43" s="3">
        <v>83783945</v>
      </c>
      <c r="E43" s="8">
        <v>43891</v>
      </c>
      <c r="F43">
        <v>117</v>
      </c>
      <c r="G43" s="32">
        <f t="shared" ca="1" si="7"/>
        <v>20</v>
      </c>
      <c r="H43" s="3">
        <v>19848</v>
      </c>
      <c r="I43" s="15">
        <f t="shared" si="8"/>
        <v>2.3689502803908314E-4</v>
      </c>
      <c r="J43" t="s">
        <v>5</v>
      </c>
      <c r="K43">
        <v>2023.3</v>
      </c>
      <c r="L43" s="10">
        <f t="shared" si="3"/>
        <v>169520.0559185</v>
      </c>
      <c r="M43" s="10">
        <f t="shared" si="6"/>
        <v>24</v>
      </c>
      <c r="N43" s="14">
        <f t="shared" si="4"/>
        <v>2.0233E-3</v>
      </c>
      <c r="O43" t="s">
        <v>5</v>
      </c>
      <c r="P43" t="str">
        <f t="shared" ca="1" si="5"/>
        <v>Germany (20 days)</v>
      </c>
      <c r="Q43" s="30">
        <f t="shared" ca="1" si="9"/>
        <v>1.0116499999999999</v>
      </c>
    </row>
    <row r="44" spans="1:17" x14ac:dyDescent="0.2">
      <c r="A44" t="s">
        <v>274</v>
      </c>
      <c r="B44" t="s">
        <v>263</v>
      </c>
      <c r="C44" t="s">
        <v>24</v>
      </c>
      <c r="D44" s="3">
        <v>11589616</v>
      </c>
      <c r="E44" s="8">
        <v>43896</v>
      </c>
      <c r="F44">
        <v>109</v>
      </c>
      <c r="G44" s="32">
        <f t="shared" ca="1" si="7"/>
        <v>15</v>
      </c>
      <c r="H44" s="3">
        <v>2257</v>
      </c>
      <c r="I44" s="15">
        <f t="shared" si="8"/>
        <v>1.9474329434210761E-4</v>
      </c>
      <c r="J44" t="s">
        <v>24</v>
      </c>
      <c r="K44">
        <v>1580</v>
      </c>
      <c r="L44" s="10">
        <f t="shared" si="3"/>
        <v>18311.593280000001</v>
      </c>
      <c r="M44" s="10">
        <f t="shared" si="6"/>
        <v>23</v>
      </c>
      <c r="N44" s="14">
        <f t="shared" si="4"/>
        <v>1.58E-3</v>
      </c>
      <c r="O44" t="s">
        <v>24</v>
      </c>
      <c r="P44" t="str">
        <f t="shared" ca="1" si="5"/>
        <v>Belgium (15 days)</v>
      </c>
      <c r="Q44" s="30">
        <f t="shared" ca="1" si="9"/>
        <v>1.0533333333333335</v>
      </c>
    </row>
    <row r="45" spans="1:17" x14ac:dyDescent="0.2">
      <c r="A45" t="s">
        <v>274</v>
      </c>
      <c r="B45" t="s">
        <v>258</v>
      </c>
      <c r="C45" t="s">
        <v>15</v>
      </c>
      <c r="D45" s="3">
        <v>60461828</v>
      </c>
      <c r="E45" s="8">
        <v>43884</v>
      </c>
      <c r="F45">
        <v>150</v>
      </c>
      <c r="G45" s="32">
        <f t="shared" ca="1" si="7"/>
        <v>27</v>
      </c>
      <c r="H45" s="3">
        <v>47021</v>
      </c>
      <c r="I45" s="15">
        <f t="shared" si="8"/>
        <v>7.7769729357173923E-4</v>
      </c>
      <c r="J45" t="s">
        <v>15</v>
      </c>
      <c r="K45">
        <v>3498.7</v>
      </c>
      <c r="L45" s="10">
        <f t="shared" si="3"/>
        <v>211537.79762359997</v>
      </c>
      <c r="M45" s="10">
        <f t="shared" si="6"/>
        <v>22</v>
      </c>
      <c r="N45" s="14">
        <f t="shared" si="4"/>
        <v>3.4986999999999996E-3</v>
      </c>
      <c r="O45" t="s">
        <v>15</v>
      </c>
      <c r="P45" t="str">
        <f t="shared" ca="1" si="5"/>
        <v>Italy (27 days)</v>
      </c>
      <c r="Q45" s="30">
        <f t="shared" ca="1" si="9"/>
        <v>1.2958148148148145</v>
      </c>
    </row>
    <row r="46" spans="1:17" x14ac:dyDescent="0.2">
      <c r="A46" t="s">
        <v>268</v>
      </c>
      <c r="B46" t="s">
        <v>197</v>
      </c>
      <c r="C46" t="s">
        <v>102</v>
      </c>
      <c r="D46" s="3">
        <v>8655541</v>
      </c>
      <c r="E46" s="8">
        <v>43902</v>
      </c>
      <c r="F46">
        <v>109</v>
      </c>
      <c r="G46" s="32">
        <f t="shared" ca="1" si="7"/>
        <v>9</v>
      </c>
      <c r="H46" s="3">
        <v>705</v>
      </c>
      <c r="I46" s="15">
        <f t="shared" si="8"/>
        <v>8.1450714634706257E-5</v>
      </c>
      <c r="J46" t="s">
        <v>102</v>
      </c>
      <c r="K46">
        <v>1246.8</v>
      </c>
      <c r="L46" s="10">
        <f t="shared" si="3"/>
        <v>10791.728518799999</v>
      </c>
      <c r="M46" s="10">
        <f t="shared" si="6"/>
        <v>21</v>
      </c>
      <c r="N46" s="14">
        <f t="shared" si="4"/>
        <v>1.2467999999999999E-3</v>
      </c>
      <c r="O46" t="s">
        <v>102</v>
      </c>
      <c r="P46" t="str">
        <f t="shared" ca="1" si="5"/>
        <v>Israel (9 days)</v>
      </c>
      <c r="Q46" s="30">
        <f t="shared" ca="1" si="9"/>
        <v>1.3853333333333333</v>
      </c>
    </row>
    <row r="47" spans="1:17" x14ac:dyDescent="0.2">
      <c r="A47" t="s">
        <v>274</v>
      </c>
      <c r="B47" t="s">
        <v>263</v>
      </c>
      <c r="C47" t="s">
        <v>6</v>
      </c>
      <c r="D47" s="3">
        <v>9006400</v>
      </c>
      <c r="E47" s="8">
        <v>43899</v>
      </c>
      <c r="F47">
        <v>131</v>
      </c>
      <c r="G47" s="32">
        <f t="shared" ca="1" si="7"/>
        <v>12</v>
      </c>
      <c r="H47" s="3">
        <v>2649</v>
      </c>
      <c r="I47" s="15">
        <f t="shared" si="8"/>
        <v>2.9412417836205363E-4</v>
      </c>
      <c r="J47" t="s">
        <v>6</v>
      </c>
      <c r="K47">
        <v>1777.8</v>
      </c>
      <c r="L47" s="10">
        <f t="shared" si="3"/>
        <v>16011.57792</v>
      </c>
      <c r="M47" s="10">
        <f t="shared" si="6"/>
        <v>20</v>
      </c>
      <c r="N47" s="14">
        <f t="shared" si="4"/>
        <v>1.7778E-3</v>
      </c>
      <c r="O47" t="s">
        <v>6</v>
      </c>
      <c r="P47" t="str">
        <f t="shared" ca="1" si="5"/>
        <v>Austria (12 days)</v>
      </c>
      <c r="Q47" s="30">
        <f t="shared" ca="1" si="9"/>
        <v>1.4815</v>
      </c>
    </row>
    <row r="48" spans="1:17" x14ac:dyDescent="0.2">
      <c r="A48" t="s">
        <v>274</v>
      </c>
      <c r="B48" t="s">
        <v>258</v>
      </c>
      <c r="C48" t="s">
        <v>81</v>
      </c>
      <c r="D48" s="3">
        <v>4105268</v>
      </c>
      <c r="E48" s="8">
        <v>43909</v>
      </c>
      <c r="F48">
        <v>100</v>
      </c>
      <c r="G48" s="32">
        <f t="shared" ca="1" si="7"/>
        <v>2</v>
      </c>
      <c r="H48" s="3">
        <v>130</v>
      </c>
      <c r="I48" s="15">
        <f t="shared" si="8"/>
        <v>3.1666629316283368E-5</v>
      </c>
      <c r="J48" t="s">
        <v>81</v>
      </c>
      <c r="K48">
        <v>307.10000000000002</v>
      </c>
      <c r="L48" s="10">
        <f t="shared" si="3"/>
        <v>1260.7278028000003</v>
      </c>
      <c r="M48" s="10">
        <f t="shared" si="6"/>
        <v>19</v>
      </c>
      <c r="N48" s="14">
        <f t="shared" si="4"/>
        <v>3.0710000000000009E-4</v>
      </c>
      <c r="O48" t="s">
        <v>81</v>
      </c>
      <c r="P48" t="str">
        <f t="shared" ca="1" si="5"/>
        <v>Croatia (2 days)</v>
      </c>
      <c r="Q48" s="30">
        <f t="shared" ca="1" si="9"/>
        <v>1.5355000000000005</v>
      </c>
    </row>
    <row r="49" spans="1:17" x14ac:dyDescent="0.2">
      <c r="A49" t="s">
        <v>274</v>
      </c>
      <c r="B49" t="s">
        <v>250</v>
      </c>
      <c r="C49" t="s">
        <v>152</v>
      </c>
      <c r="D49" s="3">
        <v>5459643</v>
      </c>
      <c r="E49" s="8">
        <v>43908</v>
      </c>
      <c r="F49">
        <v>104</v>
      </c>
      <c r="G49" s="32">
        <f t="shared" ca="1" si="7"/>
        <v>3</v>
      </c>
      <c r="H49" s="3">
        <v>137</v>
      </c>
      <c r="I49" s="15">
        <f t="shared" si="8"/>
        <v>2.5093215801839057E-5</v>
      </c>
      <c r="J49" t="s">
        <v>152</v>
      </c>
      <c r="K49">
        <v>496.6</v>
      </c>
      <c r="L49" s="10">
        <f t="shared" si="3"/>
        <v>2711.2587138000004</v>
      </c>
      <c r="M49" s="10">
        <f t="shared" si="6"/>
        <v>18</v>
      </c>
      <c r="N49" s="14">
        <f t="shared" si="4"/>
        <v>4.9660000000000004E-4</v>
      </c>
      <c r="O49" t="s">
        <v>152</v>
      </c>
      <c r="P49" t="str">
        <f t="shared" ca="1" si="5"/>
        <v>Slovakia (3 days)</v>
      </c>
      <c r="Q49" s="30">
        <f t="shared" ca="1" si="9"/>
        <v>1.6553333333333333</v>
      </c>
    </row>
    <row r="50" spans="1:17" x14ac:dyDescent="0.2">
      <c r="A50" t="s">
        <v>274</v>
      </c>
      <c r="B50" t="s">
        <v>254</v>
      </c>
      <c r="C50" t="s">
        <v>26</v>
      </c>
      <c r="D50" s="3">
        <v>5792203</v>
      </c>
      <c r="E50" s="8">
        <v>43900</v>
      </c>
      <c r="F50">
        <v>264</v>
      </c>
      <c r="G50" s="32">
        <f t="shared" ca="1" si="7"/>
        <v>11</v>
      </c>
      <c r="H50" s="3">
        <v>1337</v>
      </c>
      <c r="I50" s="15">
        <f t="shared" si="8"/>
        <v>2.3082754523624259E-4</v>
      </c>
      <c r="J50" t="s">
        <v>26</v>
      </c>
      <c r="K50">
        <v>1851</v>
      </c>
      <c r="L50" s="10">
        <f t="shared" si="3"/>
        <v>10721.367753</v>
      </c>
      <c r="M50" s="10">
        <f t="shared" si="6"/>
        <v>17</v>
      </c>
      <c r="N50" s="14">
        <f t="shared" si="4"/>
        <v>1.851E-3</v>
      </c>
      <c r="O50" t="s">
        <v>26</v>
      </c>
      <c r="P50" t="str">
        <f t="shared" ca="1" si="5"/>
        <v>Denmark (11 days)</v>
      </c>
      <c r="Q50" s="30">
        <f t="shared" ca="1" si="9"/>
        <v>1.6827272727272728</v>
      </c>
    </row>
    <row r="51" spans="1:17" x14ac:dyDescent="0.2">
      <c r="A51" t="s">
        <v>271</v>
      </c>
      <c r="B51" t="s">
        <v>231</v>
      </c>
      <c r="C51" t="s">
        <v>134</v>
      </c>
      <c r="D51" s="3">
        <v>4314768</v>
      </c>
      <c r="E51" s="8">
        <v>43909</v>
      </c>
      <c r="F51">
        <v>200</v>
      </c>
      <c r="G51" s="32">
        <f t="shared" ca="1" si="7"/>
        <v>2</v>
      </c>
      <c r="H51" s="3">
        <v>200</v>
      </c>
      <c r="I51" s="15">
        <f t="shared" si="8"/>
        <v>4.6352434244436781E-5</v>
      </c>
      <c r="J51" t="s">
        <v>134</v>
      </c>
      <c r="K51">
        <v>339.2</v>
      </c>
      <c r="L51" s="10">
        <f t="shared" si="3"/>
        <v>1463.5693056</v>
      </c>
      <c r="M51" s="10">
        <f t="shared" si="6"/>
        <v>16</v>
      </c>
      <c r="N51" s="14">
        <f t="shared" si="4"/>
        <v>3.392E-4</v>
      </c>
      <c r="O51" t="s">
        <v>134</v>
      </c>
      <c r="P51" t="str">
        <f t="shared" ca="1" si="5"/>
        <v>Panama (2 days)</v>
      </c>
      <c r="Q51" s="30">
        <f t="shared" ca="1" si="9"/>
        <v>1.696</v>
      </c>
    </row>
    <row r="52" spans="1:17" x14ac:dyDescent="0.2">
      <c r="A52" t="s">
        <v>274</v>
      </c>
      <c r="B52" t="s">
        <v>254</v>
      </c>
      <c r="C52" t="s">
        <v>29</v>
      </c>
      <c r="D52" s="3">
        <v>4937796</v>
      </c>
      <c r="E52" s="8">
        <v>43904</v>
      </c>
      <c r="F52">
        <v>129</v>
      </c>
      <c r="G52" s="32">
        <f t="shared" ca="1" si="7"/>
        <v>7</v>
      </c>
      <c r="H52" s="3">
        <v>683</v>
      </c>
      <c r="I52" s="15">
        <f t="shared" si="8"/>
        <v>1.3832082167833585E-4</v>
      </c>
      <c r="J52" t="s">
        <v>29</v>
      </c>
      <c r="K52">
        <v>1350.2</v>
      </c>
      <c r="L52" s="10">
        <f t="shared" si="3"/>
        <v>6667.0121591999996</v>
      </c>
      <c r="M52" s="10">
        <f t="shared" si="6"/>
        <v>15</v>
      </c>
      <c r="N52" s="14">
        <f t="shared" si="4"/>
        <v>1.3502E-3</v>
      </c>
      <c r="O52" t="s">
        <v>29</v>
      </c>
      <c r="P52" t="str">
        <f t="shared" ca="1" si="5"/>
        <v>Ireland (7 days)</v>
      </c>
      <c r="Q52" s="30">
        <f t="shared" ca="1" si="9"/>
        <v>1.9288571428571426</v>
      </c>
    </row>
    <row r="53" spans="1:17" x14ac:dyDescent="0.2">
      <c r="A53" t="s">
        <v>270</v>
      </c>
      <c r="B53" t="s">
        <v>203</v>
      </c>
      <c r="C53" t="s">
        <v>284</v>
      </c>
      <c r="D53" s="3">
        <v>51269183</v>
      </c>
      <c r="E53" s="8">
        <v>43881</v>
      </c>
      <c r="F53">
        <v>104</v>
      </c>
      <c r="G53" s="32">
        <f t="shared" ca="1" si="7"/>
        <v>30</v>
      </c>
      <c r="H53" s="3">
        <v>8652</v>
      </c>
      <c r="I53" s="15">
        <f t="shared" si="8"/>
        <v>1.6875634628310733E-4</v>
      </c>
      <c r="J53" t="s">
        <v>2</v>
      </c>
      <c r="K53">
        <v>6148</v>
      </c>
      <c r="L53" s="10">
        <f t="shared" si="3"/>
        <v>315202.93708399998</v>
      </c>
      <c r="M53" s="10">
        <f t="shared" si="6"/>
        <v>14</v>
      </c>
      <c r="N53" s="14">
        <f t="shared" si="4"/>
        <v>6.1479999999999998E-3</v>
      </c>
      <c r="O53" t="s">
        <v>284</v>
      </c>
      <c r="P53" t="str">
        <f t="shared" ca="1" si="5"/>
        <v>Korea, Republic of (South) (30 days)</v>
      </c>
      <c r="Q53" s="30">
        <f t="shared" ca="1" si="9"/>
        <v>2.0493333333333332</v>
      </c>
    </row>
    <row r="54" spans="1:17" x14ac:dyDescent="0.2">
      <c r="A54" t="s">
        <v>271</v>
      </c>
      <c r="B54" t="s">
        <v>231</v>
      </c>
      <c r="C54" t="s">
        <v>49</v>
      </c>
      <c r="D54" s="3">
        <v>5094114</v>
      </c>
      <c r="E54" s="8">
        <v>43910</v>
      </c>
      <c r="F54">
        <v>113</v>
      </c>
      <c r="G54" s="32">
        <f t="shared" ca="1" si="7"/>
        <v>1</v>
      </c>
      <c r="H54" s="3">
        <v>113</v>
      </c>
      <c r="I54" s="15">
        <f t="shared" si="8"/>
        <v>2.2182463918161233E-5</v>
      </c>
      <c r="J54" t="s">
        <v>49</v>
      </c>
      <c r="K54">
        <v>206</v>
      </c>
      <c r="L54" s="10">
        <f t="shared" si="3"/>
        <v>1049.3874840000001</v>
      </c>
      <c r="M54" s="10">
        <f t="shared" si="6"/>
        <v>13</v>
      </c>
      <c r="N54" s="14">
        <f t="shared" si="4"/>
        <v>2.0600000000000002E-4</v>
      </c>
      <c r="O54" t="s">
        <v>49</v>
      </c>
      <c r="P54" t="str">
        <f t="shared" ca="1" si="5"/>
        <v>Costa Rica (1 days)</v>
      </c>
      <c r="Q54" s="30">
        <f t="shared" ca="1" si="9"/>
        <v>2.06</v>
      </c>
    </row>
    <row r="55" spans="1:17" x14ac:dyDescent="0.2">
      <c r="A55" t="s">
        <v>274</v>
      </c>
      <c r="B55" t="s">
        <v>250</v>
      </c>
      <c r="C55" t="s">
        <v>253</v>
      </c>
      <c r="D55" s="3">
        <v>145934460</v>
      </c>
      <c r="E55" s="8">
        <v>43907</v>
      </c>
      <c r="F55">
        <v>114</v>
      </c>
      <c r="G55" s="32">
        <f t="shared" ca="1" si="7"/>
        <v>4</v>
      </c>
      <c r="H55" s="3">
        <v>253</v>
      </c>
      <c r="I55" s="15">
        <f t="shared" si="8"/>
        <v>1.7336549571636474E-6</v>
      </c>
      <c r="J55" t="s">
        <v>141</v>
      </c>
      <c r="K55">
        <v>998.1</v>
      </c>
      <c r="L55" s="10">
        <f t="shared" si="3"/>
        <v>145657.184526</v>
      </c>
      <c r="M55" s="10">
        <f t="shared" si="6"/>
        <v>12</v>
      </c>
      <c r="N55" s="14">
        <f t="shared" si="4"/>
        <v>9.9810000000000003E-4</v>
      </c>
      <c r="O55" t="s">
        <v>253</v>
      </c>
      <c r="P55" t="str">
        <f t="shared" ca="1" si="5"/>
        <v>Russian Federation (4 days)</v>
      </c>
      <c r="Q55" s="30">
        <f t="shared" ca="1" si="9"/>
        <v>2.49525</v>
      </c>
    </row>
    <row r="56" spans="1:17" x14ac:dyDescent="0.2">
      <c r="A56" t="s">
        <v>274</v>
      </c>
      <c r="B56" t="s">
        <v>254</v>
      </c>
      <c r="C56" t="s">
        <v>91</v>
      </c>
      <c r="D56" s="3">
        <v>1326539</v>
      </c>
      <c r="E56" s="8">
        <v>43904</v>
      </c>
      <c r="F56">
        <v>115</v>
      </c>
      <c r="G56" s="32">
        <f t="shared" ca="1" si="7"/>
        <v>7</v>
      </c>
      <c r="H56" s="3">
        <v>283</v>
      </c>
      <c r="I56" s="15">
        <f t="shared" si="8"/>
        <v>2.1333711259148807E-4</v>
      </c>
      <c r="J56" t="s">
        <v>91</v>
      </c>
      <c r="K56">
        <v>1925.3</v>
      </c>
      <c r="L56" s="10">
        <f t="shared" si="3"/>
        <v>2553.9855367</v>
      </c>
      <c r="M56" s="10">
        <f t="shared" si="6"/>
        <v>11</v>
      </c>
      <c r="N56" s="14">
        <f t="shared" si="4"/>
        <v>1.9253E-3</v>
      </c>
      <c r="O56" t="s">
        <v>91</v>
      </c>
      <c r="P56" t="str">
        <f t="shared" ca="1" si="5"/>
        <v>Estonia (7 days)</v>
      </c>
      <c r="Q56" s="30">
        <f t="shared" ca="1" si="9"/>
        <v>2.7504285714285714</v>
      </c>
    </row>
    <row r="57" spans="1:17" x14ac:dyDescent="0.2">
      <c r="A57" t="s">
        <v>270</v>
      </c>
      <c r="B57" t="s">
        <v>203</v>
      </c>
      <c r="C57" t="s">
        <v>206</v>
      </c>
      <c r="D57" s="3">
        <v>23816775</v>
      </c>
      <c r="E57" s="8">
        <v>43908</v>
      </c>
      <c r="F57">
        <v>100</v>
      </c>
      <c r="G57" s="32">
        <f t="shared" ca="1" si="7"/>
        <v>3</v>
      </c>
      <c r="H57" s="3">
        <v>135</v>
      </c>
      <c r="I57" s="15">
        <f t="shared" si="8"/>
        <v>5.6682737272363701E-6</v>
      </c>
      <c r="J57" t="s">
        <v>161</v>
      </c>
      <c r="K57">
        <v>898.9</v>
      </c>
      <c r="L57" s="10">
        <f t="shared" si="3"/>
        <v>21408.899047499999</v>
      </c>
      <c r="M57" s="10">
        <f t="shared" si="6"/>
        <v>10</v>
      </c>
      <c r="N57" s="14">
        <f t="shared" si="4"/>
        <v>8.989E-4</v>
      </c>
      <c r="O57" t="s">
        <v>206</v>
      </c>
      <c r="P57" t="str">
        <f t="shared" ca="1" si="5"/>
        <v>China, Taiwan Province of China (3 days)</v>
      </c>
      <c r="Q57" s="30">
        <f t="shared" ca="1" si="9"/>
        <v>2.9963333333333333</v>
      </c>
    </row>
    <row r="58" spans="1:17" x14ac:dyDescent="0.2">
      <c r="A58" t="s">
        <v>268</v>
      </c>
      <c r="B58" t="s">
        <v>197</v>
      </c>
      <c r="C58" t="s">
        <v>41</v>
      </c>
      <c r="D58" s="3">
        <v>2881060</v>
      </c>
      <c r="E58" s="8">
        <v>43901</v>
      </c>
      <c r="F58">
        <v>232</v>
      </c>
      <c r="G58" s="32">
        <f t="shared" ca="1" si="7"/>
        <v>10</v>
      </c>
      <c r="H58" s="3">
        <v>470</v>
      </c>
      <c r="I58" s="15">
        <f t="shared" si="8"/>
        <v>1.63134401921515E-4</v>
      </c>
      <c r="J58" t="s">
        <v>41</v>
      </c>
      <c r="K58">
        <v>3008.8</v>
      </c>
      <c r="L58" s="10">
        <f t="shared" si="3"/>
        <v>8668.5333279999995</v>
      </c>
      <c r="M58" s="10">
        <f t="shared" si="6"/>
        <v>9</v>
      </c>
      <c r="N58" s="14">
        <f t="shared" si="4"/>
        <v>3.0087999999999998E-3</v>
      </c>
      <c r="O58" t="s">
        <v>41</v>
      </c>
      <c r="P58" t="str">
        <f t="shared" ca="1" si="5"/>
        <v>Qatar (10 days)</v>
      </c>
      <c r="Q58" s="30">
        <f t="shared" ca="1" si="9"/>
        <v>3.0087999999999999</v>
      </c>
    </row>
    <row r="59" spans="1:17" x14ac:dyDescent="0.2">
      <c r="A59" t="s">
        <v>275</v>
      </c>
      <c r="B59" t="s">
        <v>276</v>
      </c>
      <c r="C59" t="s">
        <v>4</v>
      </c>
      <c r="D59" s="3">
        <v>37742157</v>
      </c>
      <c r="E59" s="8">
        <v>43901</v>
      </c>
      <c r="F59">
        <v>117</v>
      </c>
      <c r="G59" s="32">
        <f t="shared" ca="1" si="7"/>
        <v>10</v>
      </c>
      <c r="H59" s="3">
        <v>1085</v>
      </c>
      <c r="I59" s="15">
        <f t="shared" si="8"/>
        <v>2.874769452101002E-5</v>
      </c>
      <c r="J59" t="s">
        <v>4</v>
      </c>
      <c r="K59">
        <v>3389.7</v>
      </c>
      <c r="L59" s="10">
        <f t="shared" si="3"/>
        <v>127934.58958289999</v>
      </c>
      <c r="M59" s="10">
        <f t="shared" si="6"/>
        <v>8</v>
      </c>
      <c r="N59" s="14">
        <f t="shared" si="4"/>
        <v>3.3896999999999998E-3</v>
      </c>
      <c r="O59" t="s">
        <v>4</v>
      </c>
      <c r="P59" t="str">
        <f t="shared" ca="1" si="5"/>
        <v>Canada (10 days)</v>
      </c>
      <c r="Q59" s="30">
        <f t="shared" ca="1" si="9"/>
        <v>3.3896999999999995</v>
      </c>
    </row>
    <row r="60" spans="1:17" x14ac:dyDescent="0.2">
      <c r="A60" t="s">
        <v>272</v>
      </c>
      <c r="B60" t="s">
        <v>272</v>
      </c>
      <c r="C60" t="s">
        <v>3</v>
      </c>
      <c r="D60" s="3">
        <v>25499881</v>
      </c>
      <c r="E60" s="8">
        <v>43900</v>
      </c>
      <c r="F60">
        <v>112</v>
      </c>
      <c r="G60" s="32">
        <f t="shared" ca="1" si="7"/>
        <v>11</v>
      </c>
      <c r="I60" s="15">
        <f t="shared" si="8"/>
        <v>0</v>
      </c>
      <c r="J60" t="s">
        <v>3</v>
      </c>
      <c r="K60">
        <v>4473.3999999999996</v>
      </c>
      <c r="L60" s="10">
        <f t="shared" si="3"/>
        <v>114071.16766539999</v>
      </c>
      <c r="M60" s="10">
        <f t="shared" si="6"/>
        <v>7</v>
      </c>
      <c r="N60" s="14">
        <f t="shared" si="4"/>
        <v>4.4733999999999998E-3</v>
      </c>
      <c r="O60" t="s">
        <v>3</v>
      </c>
      <c r="P60" t="str">
        <f t="shared" ca="1" si="5"/>
        <v>Australia (11 days)</v>
      </c>
      <c r="Q60" s="30">
        <f t="shared" ca="1" si="9"/>
        <v>4.0667272727272721</v>
      </c>
    </row>
    <row r="61" spans="1:17" x14ac:dyDescent="0.2">
      <c r="A61" t="s">
        <v>274</v>
      </c>
      <c r="B61" t="s">
        <v>254</v>
      </c>
      <c r="C61" t="s">
        <v>131</v>
      </c>
      <c r="D61" s="3">
        <v>5421242</v>
      </c>
      <c r="E61" s="8">
        <v>43896</v>
      </c>
      <c r="F61">
        <v>111</v>
      </c>
      <c r="G61" s="32">
        <f t="shared" ca="1" si="7"/>
        <v>15</v>
      </c>
      <c r="H61" s="3">
        <v>1959</v>
      </c>
      <c r="I61" s="15">
        <f t="shared" si="8"/>
        <v>3.613563091262113E-4</v>
      </c>
      <c r="J61" t="s">
        <v>131</v>
      </c>
      <c r="K61">
        <v>8025.2</v>
      </c>
      <c r="L61" s="10">
        <f t="shared" si="3"/>
        <v>43506.551298400002</v>
      </c>
      <c r="M61" s="10">
        <f t="shared" si="6"/>
        <v>6</v>
      </c>
      <c r="N61" s="14">
        <f t="shared" si="4"/>
        <v>8.0251999999999997E-3</v>
      </c>
      <c r="O61" t="s">
        <v>131</v>
      </c>
      <c r="P61" t="str">
        <f t="shared" ca="1" si="5"/>
        <v>Norway (15 days)</v>
      </c>
      <c r="Q61" s="30">
        <f t="shared" ca="1" si="9"/>
        <v>5.3501333333333339</v>
      </c>
    </row>
    <row r="62" spans="1:17" x14ac:dyDescent="0.2">
      <c r="A62" t="s">
        <v>274</v>
      </c>
      <c r="B62" t="s">
        <v>258</v>
      </c>
      <c r="C62" t="s">
        <v>153</v>
      </c>
      <c r="D62" s="3">
        <v>2078931.9999999998</v>
      </c>
      <c r="E62" s="8">
        <v>43903</v>
      </c>
      <c r="F62">
        <v>141</v>
      </c>
      <c r="G62" s="32">
        <f t="shared" ca="1" si="7"/>
        <v>8</v>
      </c>
      <c r="H62" s="3">
        <v>341</v>
      </c>
      <c r="I62" s="15">
        <f t="shared" si="8"/>
        <v>1.6402652900623975E-4</v>
      </c>
      <c r="J62" t="s">
        <v>153</v>
      </c>
      <c r="K62">
        <v>4735.7</v>
      </c>
      <c r="L62" s="10">
        <f t="shared" si="3"/>
        <v>9845.1982723999972</v>
      </c>
      <c r="M62" s="10">
        <f t="shared" si="6"/>
        <v>5</v>
      </c>
      <c r="N62" s="14">
        <f t="shared" si="4"/>
        <v>4.7356999999999989E-3</v>
      </c>
      <c r="O62" t="s">
        <v>153</v>
      </c>
      <c r="P62" t="str">
        <f t="shared" ca="1" si="5"/>
        <v>Slovenia (8 days)</v>
      </c>
      <c r="Q62" s="30">
        <f t="shared" ca="1" si="9"/>
        <v>5.919624999999999</v>
      </c>
    </row>
    <row r="63" spans="1:17" x14ac:dyDescent="0.2">
      <c r="A63" t="s">
        <v>268</v>
      </c>
      <c r="B63" t="s">
        <v>197</v>
      </c>
      <c r="C63" t="s">
        <v>63</v>
      </c>
      <c r="D63" s="3">
        <v>1701583</v>
      </c>
      <c r="E63" s="8">
        <v>43898</v>
      </c>
      <c r="F63">
        <v>108</v>
      </c>
      <c r="G63" s="32">
        <f t="shared" ca="1" si="7"/>
        <v>13</v>
      </c>
      <c r="H63" s="3">
        <v>298</v>
      </c>
      <c r="I63" s="15">
        <f t="shared" si="8"/>
        <v>1.7513103974357996E-4</v>
      </c>
      <c r="J63" t="s">
        <v>63</v>
      </c>
      <c r="K63">
        <v>10982.1</v>
      </c>
      <c r="L63" s="10">
        <f t="shared" si="3"/>
        <v>18686.954664299999</v>
      </c>
      <c r="M63" s="10">
        <f t="shared" si="6"/>
        <v>4</v>
      </c>
      <c r="N63" s="14">
        <f t="shared" si="4"/>
        <v>1.09821E-2</v>
      </c>
      <c r="O63" t="s">
        <v>63</v>
      </c>
      <c r="P63" t="str">
        <f t="shared" ca="1" si="5"/>
        <v>Bahrain (13 days)</v>
      </c>
      <c r="Q63" s="30">
        <f t="shared" ca="1" si="9"/>
        <v>8.4477692307692305</v>
      </c>
    </row>
    <row r="64" spans="1:17" x14ac:dyDescent="0.2">
      <c r="A64" t="s">
        <v>274</v>
      </c>
      <c r="B64" t="s">
        <v>254</v>
      </c>
      <c r="C64" s="2" t="s">
        <v>106</v>
      </c>
      <c r="D64" s="3">
        <v>1886202</v>
      </c>
      <c r="E64" s="8">
        <v>43909</v>
      </c>
      <c r="F64">
        <v>111</v>
      </c>
      <c r="G64" s="32">
        <f t="shared" ca="1" si="7"/>
        <v>2</v>
      </c>
      <c r="H64" s="3">
        <v>111</v>
      </c>
      <c r="I64" s="15">
        <f t="shared" si="8"/>
        <v>5.8848416023310334E-5</v>
      </c>
      <c r="J64" t="s">
        <v>106</v>
      </c>
      <c r="K64">
        <v>1693.1</v>
      </c>
      <c r="L64" s="10">
        <f t="shared" si="3"/>
        <v>3193.5286062</v>
      </c>
      <c r="M64" s="10">
        <f t="shared" si="6"/>
        <v>3</v>
      </c>
      <c r="N64" s="14">
        <f t="shared" si="4"/>
        <v>1.6930999999999999E-3</v>
      </c>
      <c r="O64" s="2" t="s">
        <v>106</v>
      </c>
      <c r="P64" t="str">
        <f t="shared" ca="1" si="5"/>
        <v>Latvia (2 days)</v>
      </c>
      <c r="Q64" s="30">
        <f t="shared" ca="1" si="9"/>
        <v>8.4654999999999987</v>
      </c>
    </row>
    <row r="65" spans="1:17" x14ac:dyDescent="0.2">
      <c r="A65" t="s">
        <v>274</v>
      </c>
      <c r="B65" t="s">
        <v>254</v>
      </c>
      <c r="C65" t="s">
        <v>1</v>
      </c>
      <c r="D65" s="3">
        <v>341250</v>
      </c>
      <c r="E65" s="8">
        <v>43902</v>
      </c>
      <c r="F65">
        <v>117</v>
      </c>
      <c r="G65" s="32">
        <f t="shared" ca="1" si="7"/>
        <v>9</v>
      </c>
      <c r="H65" s="3">
        <v>409</v>
      </c>
      <c r="I65" s="15">
        <f t="shared" si="8"/>
        <v>1.1985347985347986E-3</v>
      </c>
      <c r="J65" t="s">
        <v>1</v>
      </c>
      <c r="K65">
        <v>26772.3</v>
      </c>
      <c r="L65" s="10">
        <f t="shared" si="3"/>
        <v>9136.0473750000001</v>
      </c>
      <c r="M65" s="10">
        <f t="shared" si="6"/>
        <v>2</v>
      </c>
      <c r="N65" s="14">
        <f t="shared" si="4"/>
        <v>2.6772299999999999E-2</v>
      </c>
      <c r="O65" t="s">
        <v>1</v>
      </c>
      <c r="P65" t="str">
        <f t="shared" ca="1" si="5"/>
        <v>Iceland (9 days)</v>
      </c>
      <c r="Q65" s="30">
        <f t="shared" ca="1" si="9"/>
        <v>29.747</v>
      </c>
    </row>
    <row r="66" spans="1:17" x14ac:dyDescent="0.2">
      <c r="A66" t="s">
        <v>268</v>
      </c>
      <c r="B66" t="s">
        <v>197</v>
      </c>
      <c r="C66" t="s">
        <v>42</v>
      </c>
      <c r="D66" s="3">
        <v>9890400</v>
      </c>
      <c r="E66" s="8">
        <v>43908</v>
      </c>
      <c r="F66">
        <v>113</v>
      </c>
      <c r="G66" s="32">
        <f t="shared" ca="1" si="7"/>
        <v>3</v>
      </c>
      <c r="H66" s="3">
        <v>140</v>
      </c>
      <c r="I66" s="15">
        <f t="shared" si="8"/>
        <v>1.4155140338105638E-5</v>
      </c>
      <c r="J66" t="s">
        <v>42</v>
      </c>
      <c r="K66">
        <v>12738</v>
      </c>
      <c r="L66" s="10">
        <f t="shared" si="3"/>
        <v>125983.9152</v>
      </c>
      <c r="M66" s="10">
        <f t="shared" si="6"/>
        <v>1</v>
      </c>
      <c r="N66" s="14">
        <f t="shared" si="4"/>
        <v>1.2738000000000001E-2</v>
      </c>
      <c r="O66" t="s">
        <v>42</v>
      </c>
      <c r="P66" t="str">
        <f t="shared" ca="1" si="5"/>
        <v>United Arab Emirates (3 days)</v>
      </c>
      <c r="Q66" s="30">
        <f t="shared" ca="1" si="9"/>
        <v>42.460000000000008</v>
      </c>
    </row>
    <row r="67" spans="1:17" x14ac:dyDescent="0.2">
      <c r="A67" t="s">
        <v>269</v>
      </c>
      <c r="B67" t="s">
        <v>201</v>
      </c>
      <c r="C67" t="s">
        <v>43</v>
      </c>
      <c r="D67" s="3">
        <v>38928341</v>
      </c>
      <c r="H67" s="3">
        <v>24</v>
      </c>
      <c r="I67" s="15">
        <f t="shared" si="8"/>
        <v>6.1651741079847201E-7</v>
      </c>
      <c r="O67" t="s">
        <v>43</v>
      </c>
    </row>
    <row r="68" spans="1:17" x14ac:dyDescent="0.2">
      <c r="A68" t="s">
        <v>274</v>
      </c>
      <c r="B68" t="s">
        <v>258</v>
      </c>
      <c r="C68" s="1" t="s">
        <v>55</v>
      </c>
      <c r="D68" s="3">
        <v>2877800</v>
      </c>
      <c r="H68" s="3">
        <v>70</v>
      </c>
      <c r="I68" s="15">
        <f t="shared" ref="I68:I99" si="10">SUM(H68/D68)</f>
        <v>2.4324136493154493E-5</v>
      </c>
      <c r="O68" s="1" t="s">
        <v>55</v>
      </c>
      <c r="P68" s="2"/>
    </row>
    <row r="69" spans="1:17" x14ac:dyDescent="0.2">
      <c r="A69" t="s">
        <v>268</v>
      </c>
      <c r="B69" t="s">
        <v>195</v>
      </c>
      <c r="C69" t="s">
        <v>56</v>
      </c>
      <c r="D69" s="3">
        <v>43851043</v>
      </c>
      <c r="H69" s="3">
        <v>90</v>
      </c>
      <c r="I69" s="15">
        <f t="shared" si="10"/>
        <v>2.0524027216410795E-6</v>
      </c>
      <c r="O69" t="s">
        <v>56</v>
      </c>
    </row>
    <row r="70" spans="1:17" x14ac:dyDescent="0.2">
      <c r="A70" t="s">
        <v>273</v>
      </c>
      <c r="B70" t="s">
        <v>242</v>
      </c>
      <c r="C70" t="s">
        <v>243</v>
      </c>
      <c r="D70" s="3">
        <v>55197</v>
      </c>
      <c r="I70" s="15">
        <f t="shared" si="10"/>
        <v>0</v>
      </c>
      <c r="O70" t="s">
        <v>243</v>
      </c>
    </row>
    <row r="71" spans="1:17" x14ac:dyDescent="0.2">
      <c r="A71" t="s">
        <v>274</v>
      </c>
      <c r="B71" t="s">
        <v>258</v>
      </c>
      <c r="C71" t="s">
        <v>57</v>
      </c>
      <c r="D71" s="3">
        <v>77265</v>
      </c>
      <c r="H71" s="3">
        <v>75</v>
      </c>
      <c r="I71" s="15">
        <f t="shared" si="10"/>
        <v>9.7068530382450006E-4</v>
      </c>
      <c r="O71" t="s">
        <v>57</v>
      </c>
    </row>
    <row r="72" spans="1:17" x14ac:dyDescent="0.2">
      <c r="A72" t="s">
        <v>267</v>
      </c>
      <c r="B72" t="s">
        <v>185</v>
      </c>
      <c r="C72" t="s">
        <v>58</v>
      </c>
      <c r="D72" s="3">
        <v>32866267.999999996</v>
      </c>
      <c r="H72" s="3">
        <v>1</v>
      </c>
      <c r="I72" s="15">
        <f t="shared" si="10"/>
        <v>3.04263325547032E-8</v>
      </c>
      <c r="O72" t="s">
        <v>58</v>
      </c>
    </row>
    <row r="73" spans="1:17" x14ac:dyDescent="0.2">
      <c r="A73" t="s">
        <v>271</v>
      </c>
      <c r="B73" t="s">
        <v>214</v>
      </c>
      <c r="C73" t="s">
        <v>215</v>
      </c>
      <c r="D73" s="3">
        <v>15002</v>
      </c>
      <c r="I73" s="15">
        <f t="shared" si="10"/>
        <v>0</v>
      </c>
      <c r="O73" t="s">
        <v>215</v>
      </c>
    </row>
    <row r="74" spans="1:17" x14ac:dyDescent="0.2">
      <c r="A74" t="s">
        <v>271</v>
      </c>
      <c r="B74" t="s">
        <v>214</v>
      </c>
      <c r="C74" t="s">
        <v>59</v>
      </c>
      <c r="D74" s="3">
        <v>97928</v>
      </c>
      <c r="H74" s="3">
        <v>1</v>
      </c>
      <c r="I74" s="15">
        <f t="shared" si="10"/>
        <v>1.0211584020913323E-5</v>
      </c>
      <c r="O74" t="s">
        <v>59</v>
      </c>
    </row>
    <row r="75" spans="1:17" x14ac:dyDescent="0.2">
      <c r="A75" t="s">
        <v>268</v>
      </c>
      <c r="B75" t="s">
        <v>197</v>
      </c>
      <c r="C75" t="s">
        <v>61</v>
      </c>
      <c r="D75" s="3">
        <v>2963234</v>
      </c>
      <c r="I75" s="15">
        <f t="shared" si="10"/>
        <v>0</v>
      </c>
      <c r="J75" t="s">
        <v>61</v>
      </c>
      <c r="K75">
        <v>276.7</v>
      </c>
      <c r="L75" s="10">
        <f>SUM(K75*D75)/1000000</f>
        <v>819.9268477999999</v>
      </c>
      <c r="N75" s="14">
        <f>SUM(L75/D75)</f>
        <v>2.7669999999999995E-4</v>
      </c>
      <c r="O75" t="s">
        <v>61</v>
      </c>
    </row>
    <row r="76" spans="1:17" x14ac:dyDescent="0.2">
      <c r="A76" t="s">
        <v>271</v>
      </c>
      <c r="B76" t="s">
        <v>214</v>
      </c>
      <c r="C76" t="s">
        <v>216</v>
      </c>
      <c r="D76" s="3">
        <v>106766</v>
      </c>
      <c r="I76" s="15">
        <f t="shared" si="10"/>
        <v>0</v>
      </c>
      <c r="O76" t="s">
        <v>216</v>
      </c>
    </row>
    <row r="77" spans="1:17" x14ac:dyDescent="0.2">
      <c r="A77" t="s">
        <v>268</v>
      </c>
      <c r="B77" t="s">
        <v>197</v>
      </c>
      <c r="C77" t="s">
        <v>62</v>
      </c>
      <c r="D77" s="3">
        <v>10139175</v>
      </c>
      <c r="H77" s="3">
        <v>44</v>
      </c>
      <c r="I77" s="15">
        <f t="shared" si="10"/>
        <v>4.3396035673513872E-6</v>
      </c>
      <c r="O77" t="s">
        <v>62</v>
      </c>
    </row>
    <row r="78" spans="1:17" x14ac:dyDescent="0.2">
      <c r="A78" t="s">
        <v>271</v>
      </c>
      <c r="B78" t="s">
        <v>214</v>
      </c>
      <c r="C78" t="s">
        <v>217</v>
      </c>
      <c r="D78" s="3">
        <v>393248</v>
      </c>
      <c r="H78" s="3">
        <v>4</v>
      </c>
      <c r="I78" s="15">
        <f t="shared" si="10"/>
        <v>1.0171698266742616E-5</v>
      </c>
      <c r="O78" t="s">
        <v>217</v>
      </c>
    </row>
    <row r="79" spans="1:17" x14ac:dyDescent="0.2">
      <c r="A79" t="s">
        <v>269</v>
      </c>
      <c r="B79" t="s">
        <v>201</v>
      </c>
      <c r="C79" t="s">
        <v>64</v>
      </c>
      <c r="D79" s="3">
        <v>164689383</v>
      </c>
      <c r="H79" s="3">
        <v>20</v>
      </c>
      <c r="I79" s="15">
        <f t="shared" si="10"/>
        <v>1.2144073671099975E-7</v>
      </c>
      <c r="O79" t="s">
        <v>64</v>
      </c>
    </row>
    <row r="80" spans="1:17" x14ac:dyDescent="0.2">
      <c r="A80" t="s">
        <v>271</v>
      </c>
      <c r="B80" t="s">
        <v>214</v>
      </c>
      <c r="C80" t="s">
        <v>65</v>
      </c>
      <c r="D80" s="3">
        <v>287371</v>
      </c>
      <c r="H80" s="3">
        <v>6</v>
      </c>
      <c r="I80" s="15">
        <f t="shared" si="10"/>
        <v>2.0878933504076613E-5</v>
      </c>
      <c r="O80" t="s">
        <v>65</v>
      </c>
    </row>
    <row r="81" spans="1:16" x14ac:dyDescent="0.2">
      <c r="A81" t="s">
        <v>274</v>
      </c>
      <c r="B81" t="s">
        <v>250</v>
      </c>
      <c r="C81" t="s">
        <v>66</v>
      </c>
      <c r="D81" s="3">
        <v>9449321</v>
      </c>
      <c r="H81" s="3">
        <v>69</v>
      </c>
      <c r="I81" s="15">
        <f t="shared" si="10"/>
        <v>7.3021119718549089E-6</v>
      </c>
      <c r="J81" t="s">
        <v>66</v>
      </c>
      <c r="K81">
        <v>1699.3</v>
      </c>
      <c r="L81" s="10">
        <f>SUM(K81*D81)/1000000</f>
        <v>16057.231175299999</v>
      </c>
      <c r="N81" s="14">
        <f>SUM(L81/D81)</f>
        <v>1.6992999999999999E-3</v>
      </c>
      <c r="O81" t="s">
        <v>66</v>
      </c>
    </row>
    <row r="82" spans="1:16" x14ac:dyDescent="0.2">
      <c r="A82" t="s">
        <v>271</v>
      </c>
      <c r="B82" t="s">
        <v>231</v>
      </c>
      <c r="C82" t="s">
        <v>48</v>
      </c>
      <c r="D82" s="3">
        <v>397621</v>
      </c>
      <c r="I82" s="15">
        <f t="shared" si="10"/>
        <v>0</v>
      </c>
      <c r="O82" t="s">
        <v>48</v>
      </c>
    </row>
    <row r="83" spans="1:16" x14ac:dyDescent="0.2">
      <c r="A83" t="s">
        <v>267</v>
      </c>
      <c r="B83" t="s">
        <v>190</v>
      </c>
      <c r="C83" t="s">
        <v>67</v>
      </c>
      <c r="D83" s="3">
        <v>12123198</v>
      </c>
      <c r="H83" s="3">
        <v>2</v>
      </c>
      <c r="I83" s="15">
        <f t="shared" si="10"/>
        <v>1.649729716531892E-7</v>
      </c>
      <c r="O83" t="s">
        <v>67</v>
      </c>
    </row>
    <row r="84" spans="1:16" x14ac:dyDescent="0.2">
      <c r="A84" t="s">
        <v>275</v>
      </c>
      <c r="B84" t="s">
        <v>276</v>
      </c>
      <c r="C84" t="s">
        <v>264</v>
      </c>
      <c r="D84" s="3">
        <v>62273</v>
      </c>
      <c r="I84" s="15">
        <f t="shared" si="10"/>
        <v>0</v>
      </c>
      <c r="O84" t="s">
        <v>264</v>
      </c>
    </row>
    <row r="85" spans="1:16" x14ac:dyDescent="0.2">
      <c r="A85" t="s">
        <v>269</v>
      </c>
      <c r="B85" t="s">
        <v>201</v>
      </c>
      <c r="C85" t="s">
        <v>68</v>
      </c>
      <c r="D85" s="3">
        <v>771612</v>
      </c>
      <c r="H85" s="3">
        <v>2</v>
      </c>
      <c r="I85" s="15">
        <f t="shared" si="10"/>
        <v>2.5919762782331014E-6</v>
      </c>
      <c r="O85" t="s">
        <v>68</v>
      </c>
    </row>
    <row r="86" spans="1:16" x14ac:dyDescent="0.2">
      <c r="A86" t="s">
        <v>271</v>
      </c>
      <c r="B86" t="s">
        <v>232</v>
      </c>
      <c r="C86" t="s">
        <v>233</v>
      </c>
      <c r="D86" s="3">
        <v>11673029</v>
      </c>
      <c r="H86" s="3">
        <v>17</v>
      </c>
      <c r="I86" s="15">
        <f t="shared" si="10"/>
        <v>1.4563486478102642E-6</v>
      </c>
      <c r="O86" t="s">
        <v>233</v>
      </c>
    </row>
    <row r="87" spans="1:16" x14ac:dyDescent="0.2">
      <c r="A87" t="s">
        <v>271</v>
      </c>
      <c r="B87" t="s">
        <v>214</v>
      </c>
      <c r="C87" t="s">
        <v>218</v>
      </c>
      <c r="D87" s="3">
        <v>26221</v>
      </c>
      <c r="I87" s="15">
        <f t="shared" si="10"/>
        <v>0</v>
      </c>
      <c r="O87" t="s">
        <v>218</v>
      </c>
    </row>
    <row r="88" spans="1:16" x14ac:dyDescent="0.2">
      <c r="A88" t="s">
        <v>274</v>
      </c>
      <c r="B88" t="s">
        <v>258</v>
      </c>
      <c r="C88" t="s">
        <v>69</v>
      </c>
      <c r="D88" s="3">
        <v>3280815</v>
      </c>
      <c r="H88" s="3">
        <v>89</v>
      </c>
      <c r="I88" s="15">
        <f t="shared" si="10"/>
        <v>2.7127405842755533E-5</v>
      </c>
      <c r="O88" t="s">
        <v>69</v>
      </c>
    </row>
    <row r="89" spans="1:16" x14ac:dyDescent="0.2">
      <c r="A89" t="s">
        <v>267</v>
      </c>
      <c r="B89" t="s">
        <v>188</v>
      </c>
      <c r="C89" t="s">
        <v>70</v>
      </c>
      <c r="D89" s="3">
        <v>2351625</v>
      </c>
      <c r="I89" s="15">
        <f t="shared" si="10"/>
        <v>0</v>
      </c>
      <c r="O89" t="s">
        <v>70</v>
      </c>
    </row>
    <row r="90" spans="1:16" x14ac:dyDescent="0.2">
      <c r="A90" t="s">
        <v>271</v>
      </c>
      <c r="B90" t="s">
        <v>214</v>
      </c>
      <c r="C90" t="s">
        <v>219</v>
      </c>
      <c r="D90" s="3">
        <v>30237</v>
      </c>
      <c r="I90" s="15">
        <f t="shared" si="10"/>
        <v>0</v>
      </c>
      <c r="O90" t="s">
        <v>219</v>
      </c>
    </row>
    <row r="91" spans="1:16" x14ac:dyDescent="0.2">
      <c r="A91" t="s">
        <v>270</v>
      </c>
      <c r="B91" t="s">
        <v>209</v>
      </c>
      <c r="C91" t="s">
        <v>210</v>
      </c>
      <c r="D91" s="3">
        <v>437483</v>
      </c>
      <c r="H91" s="3">
        <v>78</v>
      </c>
      <c r="I91" s="15">
        <f t="shared" si="10"/>
        <v>1.7829264222838373E-4</v>
      </c>
      <c r="O91" t="s">
        <v>210</v>
      </c>
    </row>
    <row r="92" spans="1:16" x14ac:dyDescent="0.2">
      <c r="A92" t="s">
        <v>267</v>
      </c>
      <c r="B92" t="s">
        <v>190</v>
      </c>
      <c r="C92" t="s">
        <v>72</v>
      </c>
      <c r="D92" s="3">
        <v>20903278</v>
      </c>
      <c r="H92" s="3">
        <v>40</v>
      </c>
      <c r="I92" s="15">
        <f t="shared" si="10"/>
        <v>1.913575468881005E-6</v>
      </c>
      <c r="O92" t="s">
        <v>72</v>
      </c>
    </row>
    <row r="93" spans="1:16" x14ac:dyDescent="0.2">
      <c r="A93" t="s">
        <v>267</v>
      </c>
      <c r="B93" t="s">
        <v>179</v>
      </c>
      <c r="C93" t="s">
        <v>73</v>
      </c>
      <c r="D93" s="3">
        <v>11890781</v>
      </c>
      <c r="I93" s="15">
        <f t="shared" si="10"/>
        <v>0</v>
      </c>
      <c r="O93" t="s">
        <v>73</v>
      </c>
    </row>
    <row r="94" spans="1:16" x14ac:dyDescent="0.2">
      <c r="A94" t="s">
        <v>267</v>
      </c>
      <c r="B94" t="s">
        <v>190</v>
      </c>
      <c r="C94" t="s">
        <v>191</v>
      </c>
      <c r="D94" s="3">
        <v>555988</v>
      </c>
      <c r="H94" s="3">
        <v>1</v>
      </c>
      <c r="I94" s="15">
        <f t="shared" si="10"/>
        <v>1.7985999697835205E-6</v>
      </c>
      <c r="O94" t="s">
        <v>191</v>
      </c>
    </row>
    <row r="95" spans="1:16" x14ac:dyDescent="0.2">
      <c r="A95" t="s">
        <v>270</v>
      </c>
      <c r="B95" t="s">
        <v>209</v>
      </c>
      <c r="C95" s="2" t="s">
        <v>74</v>
      </c>
      <c r="D95" s="3">
        <v>16718971.000000002</v>
      </c>
      <c r="H95" s="13">
        <v>51</v>
      </c>
      <c r="I95" s="15">
        <f t="shared" si="10"/>
        <v>3.0504269670663343E-6</v>
      </c>
      <c r="O95" s="2" t="s">
        <v>74</v>
      </c>
      <c r="P95" s="2"/>
    </row>
    <row r="96" spans="1:16" x14ac:dyDescent="0.2">
      <c r="A96" t="s">
        <v>267</v>
      </c>
      <c r="B96" t="s">
        <v>185</v>
      </c>
      <c r="C96" t="s">
        <v>75</v>
      </c>
      <c r="D96" s="3">
        <v>26545864</v>
      </c>
      <c r="H96" s="3">
        <v>20</v>
      </c>
      <c r="I96" s="15">
        <f t="shared" si="10"/>
        <v>7.534130363961783E-7</v>
      </c>
      <c r="O96" t="s">
        <v>75</v>
      </c>
    </row>
    <row r="97" spans="1:15" x14ac:dyDescent="0.2">
      <c r="A97" t="s">
        <v>271</v>
      </c>
      <c r="B97" t="s">
        <v>214</v>
      </c>
      <c r="C97" t="s">
        <v>220</v>
      </c>
      <c r="D97" s="3">
        <v>65720</v>
      </c>
      <c r="I97" s="15">
        <f t="shared" si="10"/>
        <v>0</v>
      </c>
      <c r="O97" t="s">
        <v>220</v>
      </c>
    </row>
    <row r="98" spans="1:15" x14ac:dyDescent="0.2">
      <c r="A98" t="s">
        <v>267</v>
      </c>
      <c r="B98" t="s">
        <v>185</v>
      </c>
      <c r="C98" t="s">
        <v>76</v>
      </c>
      <c r="D98" s="3">
        <v>4829764</v>
      </c>
      <c r="H98" s="3">
        <v>3</v>
      </c>
      <c r="I98" s="15">
        <f t="shared" si="10"/>
        <v>6.2114836252868669E-7</v>
      </c>
      <c r="O98" t="s">
        <v>76</v>
      </c>
    </row>
    <row r="99" spans="1:15" x14ac:dyDescent="0.2">
      <c r="A99" t="s">
        <v>267</v>
      </c>
      <c r="B99" t="s">
        <v>185</v>
      </c>
      <c r="C99" t="s">
        <v>77</v>
      </c>
      <c r="D99" s="3">
        <v>16425859</v>
      </c>
      <c r="H99" s="3">
        <v>1</v>
      </c>
      <c r="I99" s="15">
        <f t="shared" si="10"/>
        <v>6.0879616706803582E-8</v>
      </c>
      <c r="O99" t="s">
        <v>77</v>
      </c>
    </row>
    <row r="100" spans="1:15" x14ac:dyDescent="0.2">
      <c r="A100" t="s">
        <v>274</v>
      </c>
      <c r="B100" t="s">
        <v>254</v>
      </c>
      <c r="C100" t="s">
        <v>255</v>
      </c>
      <c r="D100" s="3">
        <v>173859</v>
      </c>
      <c r="I100" s="15">
        <f t="shared" ref="I100:I131" si="11">SUM(H100/D100)</f>
        <v>0</v>
      </c>
      <c r="O100" t="s">
        <v>255</v>
      </c>
    </row>
    <row r="101" spans="1:15" x14ac:dyDescent="0.2">
      <c r="A101" t="s">
        <v>270</v>
      </c>
      <c r="B101" t="s">
        <v>203</v>
      </c>
      <c r="C101" t="s">
        <v>79</v>
      </c>
      <c r="D101" s="3">
        <v>1439323774</v>
      </c>
      <c r="H101" s="3">
        <v>81286</v>
      </c>
      <c r="I101" s="15">
        <f t="shared" si="11"/>
        <v>5.6475131911494434E-5</v>
      </c>
      <c r="J101" t="s">
        <v>297</v>
      </c>
      <c r="K101">
        <v>2820.4</v>
      </c>
      <c r="L101" s="10">
        <f>SUM(K101*D101)/1000000</f>
        <v>4059468.7721895999</v>
      </c>
      <c r="N101" s="14">
        <f>SUM(L101/D101)</f>
        <v>2.8203999999999998E-3</v>
      </c>
      <c r="O101" t="s">
        <v>79</v>
      </c>
    </row>
    <row r="102" spans="1:15" x14ac:dyDescent="0.2">
      <c r="A102" t="s">
        <v>270</v>
      </c>
      <c r="B102" t="s">
        <v>203</v>
      </c>
      <c r="C102" t="s">
        <v>204</v>
      </c>
      <c r="D102" s="3">
        <v>7496988</v>
      </c>
      <c r="I102" s="15">
        <f t="shared" si="11"/>
        <v>0</v>
      </c>
      <c r="J102" t="s">
        <v>18</v>
      </c>
      <c r="K102">
        <v>698.4</v>
      </c>
      <c r="L102" s="10">
        <f>SUM(K102*D102)/1000000</f>
        <v>5235.8964191999994</v>
      </c>
      <c r="N102" s="14">
        <f>SUM(L102/D102)</f>
        <v>6.9839999999999995E-4</v>
      </c>
      <c r="O102" t="s">
        <v>204</v>
      </c>
    </row>
    <row r="103" spans="1:15" x14ac:dyDescent="0.2">
      <c r="A103" t="s">
        <v>270</v>
      </c>
      <c r="B103" t="s">
        <v>203</v>
      </c>
      <c r="C103" t="s">
        <v>205</v>
      </c>
      <c r="D103" s="3">
        <v>649342</v>
      </c>
      <c r="I103" s="15">
        <f t="shared" si="11"/>
        <v>0</v>
      </c>
      <c r="O103" t="s">
        <v>205</v>
      </c>
    </row>
    <row r="104" spans="1:15" x14ac:dyDescent="0.2">
      <c r="A104" t="s">
        <v>267</v>
      </c>
      <c r="B104" t="s">
        <v>179</v>
      </c>
      <c r="C104" t="s">
        <v>180</v>
      </c>
      <c r="D104" s="3">
        <v>869595</v>
      </c>
      <c r="I104" s="15">
        <f t="shared" si="11"/>
        <v>0</v>
      </c>
      <c r="O104" t="s">
        <v>180</v>
      </c>
    </row>
    <row r="105" spans="1:15" x14ac:dyDescent="0.2">
      <c r="A105" t="s">
        <v>267</v>
      </c>
      <c r="B105" t="s">
        <v>185</v>
      </c>
      <c r="C105" t="s">
        <v>286</v>
      </c>
      <c r="D105" s="3">
        <v>89561404</v>
      </c>
      <c r="H105" s="3">
        <v>18</v>
      </c>
      <c r="I105" s="15">
        <f t="shared" si="11"/>
        <v>2.0097943082714513E-7</v>
      </c>
      <c r="O105" t="s">
        <v>286</v>
      </c>
    </row>
    <row r="106" spans="1:15" x14ac:dyDescent="0.2">
      <c r="A106" t="s">
        <v>267</v>
      </c>
      <c r="B106" t="s">
        <v>185</v>
      </c>
      <c r="C106" t="s">
        <v>80</v>
      </c>
      <c r="D106" s="3">
        <v>5518092</v>
      </c>
      <c r="H106" s="3">
        <v>3</v>
      </c>
      <c r="I106" s="15">
        <f t="shared" si="11"/>
        <v>5.4366618026665742E-7</v>
      </c>
      <c r="O106" t="s">
        <v>80</v>
      </c>
    </row>
    <row r="107" spans="1:15" x14ac:dyDescent="0.2">
      <c r="A107" t="s">
        <v>273</v>
      </c>
      <c r="B107" t="s">
        <v>242</v>
      </c>
      <c r="C107" t="s">
        <v>244</v>
      </c>
      <c r="D107" s="3">
        <v>17564</v>
      </c>
      <c r="I107" s="15">
        <f t="shared" si="11"/>
        <v>0</v>
      </c>
      <c r="O107" t="s">
        <v>244</v>
      </c>
    </row>
    <row r="108" spans="1:15" x14ac:dyDescent="0.2">
      <c r="A108" t="s">
        <v>267</v>
      </c>
      <c r="B108" t="s">
        <v>190</v>
      </c>
      <c r="C108" t="s">
        <v>192</v>
      </c>
      <c r="D108" s="3">
        <v>26378275</v>
      </c>
      <c r="H108" s="3">
        <v>9</v>
      </c>
      <c r="I108" s="15">
        <f t="shared" si="11"/>
        <v>3.4118986173280851E-7</v>
      </c>
      <c r="O108" t="s">
        <v>192</v>
      </c>
    </row>
    <row r="109" spans="1:15" x14ac:dyDescent="0.2">
      <c r="C109" t="s">
        <v>291</v>
      </c>
      <c r="H109" s="3">
        <v>712</v>
      </c>
      <c r="O109" t="s">
        <v>291</v>
      </c>
    </row>
    <row r="110" spans="1:15" x14ac:dyDescent="0.2">
      <c r="A110" t="s">
        <v>271</v>
      </c>
      <c r="B110" t="s">
        <v>214</v>
      </c>
      <c r="C110" t="s">
        <v>82</v>
      </c>
      <c r="D110" s="3">
        <v>11326616</v>
      </c>
      <c r="H110" s="3">
        <v>21</v>
      </c>
      <c r="I110" s="15">
        <f t="shared" ref="I110:I141" si="12">SUM(H110/D110)</f>
        <v>1.8540400769303029E-6</v>
      </c>
      <c r="O110" t="s">
        <v>82</v>
      </c>
    </row>
    <row r="111" spans="1:15" x14ac:dyDescent="0.2">
      <c r="A111" t="s">
        <v>271</v>
      </c>
      <c r="B111" t="s">
        <v>214</v>
      </c>
      <c r="C111" t="s">
        <v>221</v>
      </c>
      <c r="D111" s="3">
        <v>164100</v>
      </c>
      <c r="I111" s="15">
        <f t="shared" si="12"/>
        <v>0</v>
      </c>
      <c r="O111" t="s">
        <v>221</v>
      </c>
    </row>
    <row r="112" spans="1:15" x14ac:dyDescent="0.2">
      <c r="A112" t="s">
        <v>268</v>
      </c>
      <c r="B112" t="s">
        <v>197</v>
      </c>
      <c r="C112" t="s">
        <v>83</v>
      </c>
      <c r="D112" s="3">
        <v>1207361</v>
      </c>
      <c r="H112" s="3">
        <v>75</v>
      </c>
      <c r="I112" s="15">
        <f t="shared" si="12"/>
        <v>6.2118951995302147E-5</v>
      </c>
      <c r="O112" t="s">
        <v>83</v>
      </c>
    </row>
    <row r="113" spans="1:15" x14ac:dyDescent="0.2">
      <c r="A113" t="s">
        <v>274</v>
      </c>
      <c r="B113" t="s">
        <v>250</v>
      </c>
      <c r="C113" t="s">
        <v>251</v>
      </c>
      <c r="D113" s="3">
        <v>10708982</v>
      </c>
      <c r="H113" s="3">
        <v>833</v>
      </c>
      <c r="I113" s="15">
        <f t="shared" si="12"/>
        <v>7.7785171363627283E-5</v>
      </c>
      <c r="J113" t="s">
        <v>25</v>
      </c>
      <c r="K113">
        <v>1092.7</v>
      </c>
      <c r="L113" s="10">
        <f>SUM(K113*D113)/1000000</f>
        <v>11701.7046314</v>
      </c>
      <c r="N113" s="14">
        <f>SUM(L113/D113)</f>
        <v>1.0927000000000001E-3</v>
      </c>
      <c r="O113" t="s">
        <v>251</v>
      </c>
    </row>
    <row r="114" spans="1:15" x14ac:dyDescent="0.2">
      <c r="A114" t="s">
        <v>267</v>
      </c>
      <c r="B114" t="s">
        <v>179</v>
      </c>
      <c r="C114" t="s">
        <v>84</v>
      </c>
      <c r="D114" s="3">
        <v>988002</v>
      </c>
      <c r="H114" s="3">
        <v>1</v>
      </c>
      <c r="I114" s="15">
        <f t="shared" si="12"/>
        <v>1.0121437001139674E-6</v>
      </c>
      <c r="O114" t="s">
        <v>84</v>
      </c>
    </row>
    <row r="115" spans="1:15" x14ac:dyDescent="0.2">
      <c r="A115" t="s">
        <v>271</v>
      </c>
      <c r="B115" t="s">
        <v>214</v>
      </c>
      <c r="C115" t="s">
        <v>85</v>
      </c>
      <c r="D115" s="3">
        <v>71991</v>
      </c>
      <c r="I115" s="15">
        <f t="shared" si="12"/>
        <v>0</v>
      </c>
      <c r="O115" t="s">
        <v>85</v>
      </c>
    </row>
    <row r="116" spans="1:15" x14ac:dyDescent="0.2">
      <c r="A116" t="s">
        <v>271</v>
      </c>
      <c r="B116" t="s">
        <v>214</v>
      </c>
      <c r="C116" t="s">
        <v>86</v>
      </c>
      <c r="D116" s="3">
        <v>10847904</v>
      </c>
      <c r="H116" s="3">
        <v>72</v>
      </c>
      <c r="I116" s="15">
        <f t="shared" si="12"/>
        <v>6.6372268781139658E-6</v>
      </c>
      <c r="O116" t="s">
        <v>86</v>
      </c>
    </row>
    <row r="117" spans="1:15" x14ac:dyDescent="0.2">
      <c r="A117" t="s">
        <v>271</v>
      </c>
      <c r="B117" t="s">
        <v>231</v>
      </c>
      <c r="C117" t="s">
        <v>88</v>
      </c>
      <c r="D117" s="3">
        <v>6486201</v>
      </c>
      <c r="H117" s="3">
        <v>1</v>
      </c>
      <c r="I117" s="15">
        <f t="shared" si="12"/>
        <v>1.5417345222573276E-7</v>
      </c>
      <c r="O117" t="s">
        <v>88</v>
      </c>
    </row>
    <row r="118" spans="1:15" x14ac:dyDescent="0.2">
      <c r="A118" t="s">
        <v>267</v>
      </c>
      <c r="B118" t="s">
        <v>185</v>
      </c>
      <c r="C118" t="s">
        <v>89</v>
      </c>
      <c r="D118" s="3">
        <v>1402985</v>
      </c>
      <c r="H118" s="3">
        <v>6</v>
      </c>
      <c r="I118" s="15">
        <f t="shared" si="12"/>
        <v>4.27659597215936E-6</v>
      </c>
      <c r="O118" t="s">
        <v>89</v>
      </c>
    </row>
    <row r="119" spans="1:15" x14ac:dyDescent="0.2">
      <c r="A119" t="s">
        <v>267</v>
      </c>
      <c r="B119" t="s">
        <v>179</v>
      </c>
      <c r="C119" t="s">
        <v>90</v>
      </c>
      <c r="D119" s="3">
        <v>3546427</v>
      </c>
      <c r="I119" s="15">
        <f t="shared" si="12"/>
        <v>0</v>
      </c>
      <c r="O119" t="s">
        <v>90</v>
      </c>
    </row>
    <row r="120" spans="1:15" x14ac:dyDescent="0.2">
      <c r="A120" t="s">
        <v>267</v>
      </c>
      <c r="B120" t="s">
        <v>188</v>
      </c>
      <c r="C120" t="s">
        <v>189</v>
      </c>
      <c r="D120" s="3">
        <v>1160164</v>
      </c>
      <c r="H120" s="3">
        <v>1</v>
      </c>
      <c r="I120" s="15">
        <f t="shared" si="12"/>
        <v>8.619471040301199E-7</v>
      </c>
      <c r="O120" t="s">
        <v>189</v>
      </c>
    </row>
    <row r="121" spans="1:15" x14ac:dyDescent="0.2">
      <c r="A121" t="s">
        <v>267</v>
      </c>
      <c r="B121" t="s">
        <v>179</v>
      </c>
      <c r="C121" t="s">
        <v>92</v>
      </c>
      <c r="D121" s="3">
        <v>114963583</v>
      </c>
      <c r="H121" s="3">
        <v>9</v>
      </c>
      <c r="I121" s="15">
        <f t="shared" si="12"/>
        <v>7.8285660251211894E-8</v>
      </c>
      <c r="O121" t="s">
        <v>92</v>
      </c>
    </row>
    <row r="122" spans="1:15" x14ac:dyDescent="0.2">
      <c r="A122" t="s">
        <v>271</v>
      </c>
      <c r="B122" t="s">
        <v>232</v>
      </c>
      <c r="C122" t="s">
        <v>234</v>
      </c>
      <c r="D122" s="3">
        <v>3483</v>
      </c>
      <c r="I122" s="15">
        <f t="shared" si="12"/>
        <v>0</v>
      </c>
      <c r="O122" t="s">
        <v>234</v>
      </c>
    </row>
    <row r="123" spans="1:15" x14ac:dyDescent="0.2">
      <c r="A123" t="s">
        <v>274</v>
      </c>
      <c r="B123" t="s">
        <v>254</v>
      </c>
      <c r="C123" t="s">
        <v>256</v>
      </c>
      <c r="D123" s="3">
        <v>48865</v>
      </c>
      <c r="I123" s="15">
        <f t="shared" si="12"/>
        <v>0</v>
      </c>
      <c r="J123" t="s">
        <v>298</v>
      </c>
      <c r="K123">
        <v>33292.800000000003</v>
      </c>
      <c r="L123" s="10">
        <f>SUM(K123*D123)/1000000</f>
        <v>1626.8526720000002</v>
      </c>
      <c r="N123" s="14">
        <f>SUM(L123/D123)</f>
        <v>3.3292800000000004E-2</v>
      </c>
      <c r="O123" t="s">
        <v>256</v>
      </c>
    </row>
    <row r="124" spans="1:15" x14ac:dyDescent="0.2">
      <c r="A124" t="s">
        <v>273</v>
      </c>
      <c r="B124" t="s">
        <v>237</v>
      </c>
      <c r="C124" t="s">
        <v>93</v>
      </c>
      <c r="D124" s="3">
        <v>896444</v>
      </c>
      <c r="H124" s="3">
        <v>1</v>
      </c>
      <c r="I124" s="15">
        <f t="shared" si="12"/>
        <v>1.115518649240778E-6</v>
      </c>
      <c r="O124" t="s">
        <v>93</v>
      </c>
    </row>
    <row r="125" spans="1:15" x14ac:dyDescent="0.2">
      <c r="A125" t="s">
        <v>271</v>
      </c>
      <c r="B125" t="s">
        <v>232</v>
      </c>
      <c r="C125" t="s">
        <v>235</v>
      </c>
      <c r="D125" s="3">
        <v>298682</v>
      </c>
      <c r="H125" s="3">
        <v>15</v>
      </c>
      <c r="I125" s="15">
        <f t="shared" si="12"/>
        <v>5.0220635994134233E-5</v>
      </c>
      <c r="O125" t="s">
        <v>235</v>
      </c>
    </row>
    <row r="126" spans="1:15" x14ac:dyDescent="0.2">
      <c r="A126" t="s">
        <v>273</v>
      </c>
      <c r="B126" t="s">
        <v>242</v>
      </c>
      <c r="C126" t="s">
        <v>245</v>
      </c>
      <c r="D126" s="3">
        <v>280904</v>
      </c>
      <c r="I126" s="15">
        <f t="shared" si="12"/>
        <v>0</v>
      </c>
      <c r="O126" t="s">
        <v>245</v>
      </c>
    </row>
    <row r="127" spans="1:15" x14ac:dyDescent="0.2">
      <c r="A127" t="s">
        <v>267</v>
      </c>
      <c r="B127" t="s">
        <v>185</v>
      </c>
      <c r="C127" t="s">
        <v>94</v>
      </c>
      <c r="D127" s="3">
        <v>2225728</v>
      </c>
      <c r="H127" s="3">
        <v>4</v>
      </c>
      <c r="I127" s="15">
        <f t="shared" si="12"/>
        <v>1.7971647928228426E-6</v>
      </c>
      <c r="O127" t="s">
        <v>94</v>
      </c>
    </row>
    <row r="128" spans="1:15" x14ac:dyDescent="0.2">
      <c r="A128" t="s">
        <v>267</v>
      </c>
      <c r="B128" t="s">
        <v>190</v>
      </c>
      <c r="C128" t="s">
        <v>193</v>
      </c>
      <c r="D128" s="3">
        <v>2416664</v>
      </c>
      <c r="H128" s="3">
        <v>1</v>
      </c>
      <c r="I128" s="15">
        <f t="shared" si="12"/>
        <v>4.1379356004806626E-7</v>
      </c>
      <c r="O128" t="s">
        <v>193</v>
      </c>
    </row>
    <row r="129" spans="1:16" x14ac:dyDescent="0.2">
      <c r="A129" t="s">
        <v>268</v>
      </c>
      <c r="B129" t="s">
        <v>197</v>
      </c>
      <c r="C129" t="s">
        <v>95</v>
      </c>
      <c r="D129" s="3">
        <v>3989175</v>
      </c>
      <c r="H129" s="3">
        <v>43</v>
      </c>
      <c r="I129" s="15">
        <f t="shared" si="12"/>
        <v>1.0779171131875638E-5</v>
      </c>
      <c r="O129" t="s">
        <v>95</v>
      </c>
    </row>
    <row r="130" spans="1:16" x14ac:dyDescent="0.2">
      <c r="A130" t="s">
        <v>267</v>
      </c>
      <c r="B130" t="s">
        <v>190</v>
      </c>
      <c r="C130" t="s">
        <v>96</v>
      </c>
      <c r="D130" s="3">
        <v>31072945</v>
      </c>
      <c r="H130" s="3">
        <v>16</v>
      </c>
      <c r="I130" s="15">
        <f t="shared" si="12"/>
        <v>5.1491739839915395E-7</v>
      </c>
      <c r="O130" t="s">
        <v>96</v>
      </c>
    </row>
    <row r="131" spans="1:16" x14ac:dyDescent="0.2">
      <c r="A131" t="s">
        <v>274</v>
      </c>
      <c r="B131" t="s">
        <v>258</v>
      </c>
      <c r="C131" t="s">
        <v>259</v>
      </c>
      <c r="D131" s="3">
        <v>33691</v>
      </c>
      <c r="I131" s="15">
        <f t="shared" si="12"/>
        <v>0</v>
      </c>
      <c r="O131" t="s">
        <v>259</v>
      </c>
    </row>
    <row r="132" spans="1:16" x14ac:dyDescent="0.2">
      <c r="A132" t="s">
        <v>275</v>
      </c>
      <c r="B132" t="s">
        <v>276</v>
      </c>
      <c r="C132" t="s">
        <v>265</v>
      </c>
      <c r="D132" s="3">
        <v>56772</v>
      </c>
      <c r="I132" s="15">
        <f t="shared" si="12"/>
        <v>0</v>
      </c>
      <c r="O132" t="s">
        <v>265</v>
      </c>
    </row>
    <row r="133" spans="1:16" x14ac:dyDescent="0.2">
      <c r="A133" t="s">
        <v>271</v>
      </c>
      <c r="B133" t="s">
        <v>214</v>
      </c>
      <c r="C133" t="s">
        <v>97</v>
      </c>
      <c r="D133" s="3">
        <v>112519</v>
      </c>
      <c r="I133" s="15">
        <f t="shared" si="12"/>
        <v>0</v>
      </c>
      <c r="O133" t="s">
        <v>97</v>
      </c>
    </row>
    <row r="134" spans="1:16" x14ac:dyDescent="0.2">
      <c r="A134" t="s">
        <v>271</v>
      </c>
      <c r="B134" t="s">
        <v>214</v>
      </c>
      <c r="C134" t="s">
        <v>222</v>
      </c>
      <c r="D134" s="3">
        <v>400127</v>
      </c>
      <c r="H134" s="3">
        <v>45</v>
      </c>
      <c r="I134" s="15">
        <f t="shared" si="12"/>
        <v>1.1246429258710359E-4</v>
      </c>
      <c r="O134" t="s">
        <v>222</v>
      </c>
    </row>
    <row r="135" spans="1:16" x14ac:dyDescent="0.2">
      <c r="A135" t="s">
        <v>273</v>
      </c>
      <c r="B135" t="s">
        <v>121</v>
      </c>
      <c r="C135" t="s">
        <v>239</v>
      </c>
      <c r="D135" s="3">
        <v>168783</v>
      </c>
      <c r="I135" s="15">
        <f t="shared" si="12"/>
        <v>0</v>
      </c>
      <c r="O135" t="s">
        <v>239</v>
      </c>
    </row>
    <row r="136" spans="1:16" x14ac:dyDescent="0.2">
      <c r="A136" t="s">
        <v>271</v>
      </c>
      <c r="B136" t="s">
        <v>231</v>
      </c>
      <c r="C136" t="s">
        <v>50</v>
      </c>
      <c r="D136" s="3">
        <v>17915567</v>
      </c>
      <c r="H136" s="3">
        <v>12</v>
      </c>
      <c r="I136" s="15">
        <f t="shared" si="12"/>
        <v>6.6980855252864727E-7</v>
      </c>
      <c r="O136" t="s">
        <v>50</v>
      </c>
    </row>
    <row r="137" spans="1:16" x14ac:dyDescent="0.2">
      <c r="A137" t="s">
        <v>267</v>
      </c>
      <c r="B137" t="s">
        <v>190</v>
      </c>
      <c r="C137" t="s">
        <v>98</v>
      </c>
      <c r="D137" s="3">
        <v>13132792</v>
      </c>
      <c r="H137" s="3">
        <v>2</v>
      </c>
      <c r="I137" s="15">
        <f t="shared" si="12"/>
        <v>1.5229054111265906E-7</v>
      </c>
      <c r="O137" t="s">
        <v>98</v>
      </c>
    </row>
    <row r="138" spans="1:16" x14ac:dyDescent="0.2">
      <c r="A138" t="s">
        <v>267</v>
      </c>
      <c r="B138" t="s">
        <v>190</v>
      </c>
      <c r="C138" t="s">
        <v>99</v>
      </c>
      <c r="D138" s="3">
        <v>1967998</v>
      </c>
      <c r="I138" s="15">
        <f t="shared" si="12"/>
        <v>0</v>
      </c>
      <c r="O138" t="s">
        <v>99</v>
      </c>
    </row>
    <row r="139" spans="1:16" x14ac:dyDescent="0.2">
      <c r="A139" t="s">
        <v>271</v>
      </c>
      <c r="B139" t="s">
        <v>232</v>
      </c>
      <c r="C139" t="s">
        <v>100</v>
      </c>
      <c r="D139" s="3">
        <v>786559</v>
      </c>
      <c r="H139" s="3">
        <v>7</v>
      </c>
      <c r="I139" s="15">
        <f t="shared" si="12"/>
        <v>8.8995231126972031E-6</v>
      </c>
      <c r="O139" t="s">
        <v>100</v>
      </c>
    </row>
    <row r="140" spans="1:16" x14ac:dyDescent="0.2">
      <c r="A140" t="s">
        <v>271</v>
      </c>
      <c r="B140" t="s">
        <v>214</v>
      </c>
      <c r="C140" t="s">
        <v>101</v>
      </c>
      <c r="D140" s="3">
        <v>11402533</v>
      </c>
      <c r="H140" s="3">
        <v>2</v>
      </c>
      <c r="I140" s="15">
        <f t="shared" si="12"/>
        <v>1.7539962392566633E-7</v>
      </c>
      <c r="O140" t="s">
        <v>101</v>
      </c>
    </row>
    <row r="141" spans="1:16" x14ac:dyDescent="0.2">
      <c r="A141" t="s">
        <v>274</v>
      </c>
      <c r="B141" t="s">
        <v>258</v>
      </c>
      <c r="C141" s="2" t="s">
        <v>281</v>
      </c>
      <c r="D141" s="3">
        <v>809</v>
      </c>
      <c r="H141" s="13">
        <v>1</v>
      </c>
      <c r="I141" s="15">
        <f t="shared" si="12"/>
        <v>1.2360939431396785E-3</v>
      </c>
      <c r="O141" s="2" t="s">
        <v>281</v>
      </c>
      <c r="P141" s="2"/>
    </row>
    <row r="142" spans="1:16" x14ac:dyDescent="0.2">
      <c r="A142" t="s">
        <v>271</v>
      </c>
      <c r="B142" t="s">
        <v>231</v>
      </c>
      <c r="C142" t="s">
        <v>51</v>
      </c>
      <c r="D142" s="3">
        <v>9904608</v>
      </c>
      <c r="H142" s="3">
        <v>24</v>
      </c>
      <c r="I142" s="15">
        <f t="shared" ref="I142:I173" si="13">SUM(H142/D142)</f>
        <v>2.423114574549543E-6</v>
      </c>
      <c r="O142" t="s">
        <v>51</v>
      </c>
    </row>
    <row r="143" spans="1:16" x14ac:dyDescent="0.2">
      <c r="A143" t="s">
        <v>274</v>
      </c>
      <c r="B143" t="s">
        <v>250</v>
      </c>
      <c r="C143" t="s">
        <v>28</v>
      </c>
      <c r="D143" s="3">
        <v>9660350</v>
      </c>
      <c r="H143" s="3">
        <v>85</v>
      </c>
      <c r="I143" s="15">
        <f t="shared" si="13"/>
        <v>8.7988530436267838E-6</v>
      </c>
      <c r="J143" t="s">
        <v>28</v>
      </c>
      <c r="K143">
        <v>312.5</v>
      </c>
      <c r="L143" s="10">
        <f>SUM(K143*D143)/1000000</f>
        <v>3018.859375</v>
      </c>
      <c r="N143" s="14">
        <f>SUM(L143/D143)</f>
        <v>3.1250000000000001E-4</v>
      </c>
      <c r="O143" t="s">
        <v>28</v>
      </c>
    </row>
    <row r="144" spans="1:16" x14ac:dyDescent="0.2">
      <c r="A144" t="s">
        <v>274</v>
      </c>
      <c r="B144" t="s">
        <v>254</v>
      </c>
      <c r="C144" t="s">
        <v>257</v>
      </c>
      <c r="D144" s="3">
        <v>85032</v>
      </c>
      <c r="I144" s="15">
        <f t="shared" si="13"/>
        <v>0</v>
      </c>
      <c r="O144" t="s">
        <v>257</v>
      </c>
    </row>
    <row r="145" spans="1:16" x14ac:dyDescent="0.2">
      <c r="A145" t="s">
        <v>271</v>
      </c>
      <c r="B145" t="s">
        <v>214</v>
      </c>
      <c r="C145" t="s">
        <v>52</v>
      </c>
      <c r="D145" s="3">
        <v>2961161</v>
      </c>
      <c r="H145" s="3">
        <v>16</v>
      </c>
      <c r="I145" s="15">
        <f t="shared" si="13"/>
        <v>5.4032860759681756E-6</v>
      </c>
      <c r="O145" t="s">
        <v>52</v>
      </c>
    </row>
    <row r="146" spans="1:16" x14ac:dyDescent="0.2">
      <c r="A146" t="s">
        <v>268</v>
      </c>
      <c r="B146" t="s">
        <v>197</v>
      </c>
      <c r="C146" t="s">
        <v>39</v>
      </c>
      <c r="D146" s="3">
        <v>10203140</v>
      </c>
      <c r="H146" s="3">
        <v>85</v>
      </c>
      <c r="I146" s="15">
        <f t="shared" si="13"/>
        <v>8.3307687633414816E-6</v>
      </c>
      <c r="O146" t="s">
        <v>39</v>
      </c>
    </row>
    <row r="147" spans="1:16" x14ac:dyDescent="0.2">
      <c r="A147" t="s">
        <v>269</v>
      </c>
      <c r="B147" t="s">
        <v>200</v>
      </c>
      <c r="C147" t="s">
        <v>103</v>
      </c>
      <c r="D147" s="3">
        <v>18776707</v>
      </c>
      <c r="H147" s="3">
        <v>49</v>
      </c>
      <c r="I147" s="15">
        <f t="shared" si="13"/>
        <v>2.6096162655145014E-6</v>
      </c>
      <c r="O147" t="s">
        <v>103</v>
      </c>
    </row>
    <row r="148" spans="1:16" x14ac:dyDescent="0.2">
      <c r="A148" t="s">
        <v>267</v>
      </c>
      <c r="B148" t="s">
        <v>179</v>
      </c>
      <c r="C148" t="s">
        <v>16</v>
      </c>
      <c r="D148" s="3">
        <v>53771300</v>
      </c>
      <c r="H148" s="3">
        <v>7</v>
      </c>
      <c r="I148" s="15">
        <f t="shared" si="13"/>
        <v>1.301809701457841E-7</v>
      </c>
      <c r="O148" t="s">
        <v>16</v>
      </c>
    </row>
    <row r="149" spans="1:16" x14ac:dyDescent="0.2">
      <c r="A149" t="s">
        <v>273</v>
      </c>
      <c r="B149" t="s">
        <v>121</v>
      </c>
      <c r="C149" t="s">
        <v>104</v>
      </c>
      <c r="D149" s="3">
        <v>119446</v>
      </c>
      <c r="I149" s="15">
        <f t="shared" si="13"/>
        <v>0</v>
      </c>
      <c r="O149" t="s">
        <v>104</v>
      </c>
    </row>
    <row r="150" spans="1:16" x14ac:dyDescent="0.2">
      <c r="A150" t="s">
        <v>270</v>
      </c>
      <c r="B150" t="s">
        <v>203</v>
      </c>
      <c r="C150" t="s">
        <v>283</v>
      </c>
      <c r="D150" s="3">
        <v>25778815</v>
      </c>
      <c r="I150" s="15">
        <f t="shared" si="13"/>
        <v>0</v>
      </c>
      <c r="O150" t="s">
        <v>283</v>
      </c>
    </row>
    <row r="151" spans="1:16" x14ac:dyDescent="0.2">
      <c r="A151" t="s">
        <v>274</v>
      </c>
      <c r="B151" t="s">
        <v>258</v>
      </c>
      <c r="C151" t="s">
        <v>105</v>
      </c>
      <c r="D151" s="16">
        <v>1810366</v>
      </c>
      <c r="H151" s="3">
        <v>2</v>
      </c>
      <c r="I151" s="15">
        <f t="shared" si="13"/>
        <v>1.1047489844594961E-6</v>
      </c>
      <c r="O151" t="s">
        <v>105</v>
      </c>
    </row>
    <row r="152" spans="1:16" x14ac:dyDescent="0.2">
      <c r="A152" t="s">
        <v>269</v>
      </c>
      <c r="B152" t="s">
        <v>200</v>
      </c>
      <c r="C152" t="s">
        <v>45</v>
      </c>
      <c r="D152" s="3">
        <v>6524191</v>
      </c>
      <c r="H152" s="3">
        <v>6</v>
      </c>
      <c r="I152" s="15">
        <f t="shared" si="13"/>
        <v>9.1965425291810126E-7</v>
      </c>
      <c r="J152" t="s">
        <v>45</v>
      </c>
      <c r="K152">
        <v>245.2</v>
      </c>
      <c r="L152" s="10">
        <f>SUM(K152*D152)/1000000</f>
        <v>1599.7316331999998</v>
      </c>
      <c r="N152" s="14">
        <f>SUM(L152/D152)</f>
        <v>2.452E-4</v>
      </c>
      <c r="O152" t="s">
        <v>45</v>
      </c>
    </row>
    <row r="153" spans="1:16" x14ac:dyDescent="0.2">
      <c r="A153" t="s">
        <v>270</v>
      </c>
      <c r="B153" t="s">
        <v>209</v>
      </c>
      <c r="C153" t="s">
        <v>211</v>
      </c>
      <c r="D153" s="3">
        <v>7275556</v>
      </c>
      <c r="I153" s="15">
        <f t="shared" si="13"/>
        <v>0</v>
      </c>
      <c r="O153" t="s">
        <v>211</v>
      </c>
    </row>
    <row r="154" spans="1:16" x14ac:dyDescent="0.2">
      <c r="A154" t="s">
        <v>267</v>
      </c>
      <c r="B154" t="s">
        <v>188</v>
      </c>
      <c r="C154" t="s">
        <v>108</v>
      </c>
      <c r="D154" s="3">
        <v>2142252</v>
      </c>
      <c r="I154" s="15">
        <f t="shared" si="13"/>
        <v>0</v>
      </c>
      <c r="O154" t="s">
        <v>108</v>
      </c>
    </row>
    <row r="155" spans="1:16" x14ac:dyDescent="0.2">
      <c r="A155" t="s">
        <v>267</v>
      </c>
      <c r="B155" t="s">
        <v>190</v>
      </c>
      <c r="C155" t="s">
        <v>109</v>
      </c>
      <c r="D155" s="3">
        <v>5057677</v>
      </c>
      <c r="H155" s="3">
        <v>2</v>
      </c>
      <c r="I155" s="15">
        <f t="shared" si="13"/>
        <v>3.9543845919777004E-7</v>
      </c>
      <c r="O155" t="s">
        <v>109</v>
      </c>
    </row>
    <row r="156" spans="1:16" x14ac:dyDescent="0.2">
      <c r="A156" t="s">
        <v>268</v>
      </c>
      <c r="B156" t="s">
        <v>195</v>
      </c>
      <c r="C156" t="s">
        <v>110</v>
      </c>
      <c r="D156" s="3">
        <v>6871287</v>
      </c>
      <c r="I156" s="15">
        <f t="shared" si="13"/>
        <v>0</v>
      </c>
      <c r="O156" t="s">
        <v>110</v>
      </c>
    </row>
    <row r="157" spans="1:16" x14ac:dyDescent="0.2">
      <c r="A157" t="s">
        <v>274</v>
      </c>
      <c r="B157" t="s">
        <v>263</v>
      </c>
      <c r="C157" t="s">
        <v>111</v>
      </c>
      <c r="D157" s="3">
        <v>38137</v>
      </c>
      <c r="H157" s="3">
        <v>28</v>
      </c>
      <c r="I157" s="15">
        <f t="shared" si="13"/>
        <v>7.3419513857933246E-4</v>
      </c>
      <c r="O157" t="s">
        <v>111</v>
      </c>
    </row>
    <row r="158" spans="1:16" x14ac:dyDescent="0.2">
      <c r="A158" t="s">
        <v>274</v>
      </c>
      <c r="B158" t="s">
        <v>254</v>
      </c>
      <c r="C158" t="s">
        <v>112</v>
      </c>
      <c r="D158" s="3">
        <v>2722291</v>
      </c>
      <c r="H158" s="3">
        <v>63</v>
      </c>
      <c r="I158" s="15">
        <f t="shared" si="13"/>
        <v>2.314227244625942E-5</v>
      </c>
      <c r="J158" t="s">
        <v>112</v>
      </c>
      <c r="K158">
        <v>404.6</v>
      </c>
      <c r="L158" s="10">
        <f>SUM(K158*D158)/1000000</f>
        <v>1101.4389386000003</v>
      </c>
      <c r="N158" s="14">
        <f>SUM(L158/D158)</f>
        <v>4.0460000000000008E-4</v>
      </c>
      <c r="O158" t="s">
        <v>112</v>
      </c>
    </row>
    <row r="159" spans="1:16" x14ac:dyDescent="0.2">
      <c r="A159" t="s">
        <v>274</v>
      </c>
      <c r="B159" t="s">
        <v>258</v>
      </c>
      <c r="C159" s="2" t="s">
        <v>285</v>
      </c>
      <c r="D159" s="3">
        <v>2083380</v>
      </c>
      <c r="H159" s="13">
        <v>76</v>
      </c>
      <c r="I159" s="15">
        <f t="shared" si="13"/>
        <v>3.6479182866303793E-5</v>
      </c>
      <c r="O159" s="2" t="s">
        <v>285</v>
      </c>
      <c r="P159" s="2"/>
    </row>
    <row r="160" spans="1:16" x14ac:dyDescent="0.2">
      <c r="A160" t="s">
        <v>267</v>
      </c>
      <c r="B160" t="s">
        <v>179</v>
      </c>
      <c r="C160" t="s">
        <v>113</v>
      </c>
      <c r="D160" s="3">
        <v>27691019</v>
      </c>
      <c r="H160" s="3">
        <v>3</v>
      </c>
      <c r="I160" s="15">
        <f t="shared" si="13"/>
        <v>1.08338374979989E-7</v>
      </c>
      <c r="O160" t="s">
        <v>113</v>
      </c>
    </row>
    <row r="161" spans="1:16" x14ac:dyDescent="0.2">
      <c r="A161" t="s">
        <v>267</v>
      </c>
      <c r="B161" t="s">
        <v>179</v>
      </c>
      <c r="C161" t="s">
        <v>114</v>
      </c>
      <c r="D161" s="3">
        <v>19129955</v>
      </c>
      <c r="I161" s="15">
        <f t="shared" si="13"/>
        <v>0</v>
      </c>
      <c r="O161" t="s">
        <v>114</v>
      </c>
    </row>
    <row r="162" spans="1:16" x14ac:dyDescent="0.2">
      <c r="A162" t="s">
        <v>269</v>
      </c>
      <c r="B162" t="s">
        <v>201</v>
      </c>
      <c r="C162" t="s">
        <v>115</v>
      </c>
      <c r="D162" s="3">
        <v>540542</v>
      </c>
      <c r="H162" s="3">
        <v>13</v>
      </c>
      <c r="I162" s="15">
        <f t="shared" si="13"/>
        <v>2.4049935065175323E-5</v>
      </c>
      <c r="O162" t="s">
        <v>115</v>
      </c>
    </row>
    <row r="163" spans="1:16" x14ac:dyDescent="0.2">
      <c r="A163" t="s">
        <v>267</v>
      </c>
      <c r="B163" t="s">
        <v>190</v>
      </c>
      <c r="C163" t="s">
        <v>116</v>
      </c>
      <c r="D163" s="3">
        <v>20250834</v>
      </c>
      <c r="I163" s="15">
        <f t="shared" si="13"/>
        <v>0</v>
      </c>
      <c r="O163" t="s">
        <v>116</v>
      </c>
    </row>
    <row r="164" spans="1:16" x14ac:dyDescent="0.2">
      <c r="A164" t="s">
        <v>274</v>
      </c>
      <c r="B164" t="s">
        <v>258</v>
      </c>
      <c r="C164" t="s">
        <v>117</v>
      </c>
      <c r="D164" s="3">
        <v>441539</v>
      </c>
      <c r="H164" s="3">
        <v>64</v>
      </c>
      <c r="I164" s="15">
        <f t="shared" si="13"/>
        <v>1.4494755842632247E-4</v>
      </c>
      <c r="J164" t="s">
        <v>117</v>
      </c>
      <c r="K164">
        <v>2046.7</v>
      </c>
      <c r="L164" s="10">
        <f>SUM(K164*D164)/1000000</f>
        <v>903.69787130000009</v>
      </c>
      <c r="N164" s="14">
        <f>SUM(L164/D164)</f>
        <v>2.0467000000000003E-3</v>
      </c>
      <c r="O164" t="s">
        <v>117</v>
      </c>
    </row>
    <row r="165" spans="1:16" x14ac:dyDescent="0.2">
      <c r="A165" t="s">
        <v>273</v>
      </c>
      <c r="B165" t="s">
        <v>121</v>
      </c>
      <c r="C165" t="s">
        <v>118</v>
      </c>
      <c r="D165" s="3">
        <v>59194</v>
      </c>
      <c r="I165" s="15">
        <f t="shared" si="13"/>
        <v>0</v>
      </c>
      <c r="O165" t="s">
        <v>118</v>
      </c>
    </row>
    <row r="166" spans="1:16" x14ac:dyDescent="0.2">
      <c r="A166" t="s">
        <v>271</v>
      </c>
      <c r="B166" t="s">
        <v>214</v>
      </c>
      <c r="C166" t="s">
        <v>223</v>
      </c>
      <c r="D166" s="3">
        <v>375265</v>
      </c>
      <c r="H166" s="3">
        <v>32</v>
      </c>
      <c r="I166" s="15">
        <f t="shared" si="13"/>
        <v>8.5273073694589163E-5</v>
      </c>
      <c r="O166" t="s">
        <v>223</v>
      </c>
    </row>
    <row r="167" spans="1:16" x14ac:dyDescent="0.2">
      <c r="A167" t="s">
        <v>267</v>
      </c>
      <c r="B167" t="s">
        <v>190</v>
      </c>
      <c r="C167" t="s">
        <v>119</v>
      </c>
      <c r="D167" s="3">
        <v>4649660</v>
      </c>
      <c r="H167" s="3">
        <v>2</v>
      </c>
      <c r="I167" s="15">
        <f t="shared" si="13"/>
        <v>4.3013897790376071E-7</v>
      </c>
      <c r="O167" t="s">
        <v>119</v>
      </c>
    </row>
    <row r="168" spans="1:16" x14ac:dyDescent="0.2">
      <c r="A168" t="s">
        <v>267</v>
      </c>
      <c r="B168" t="s">
        <v>179</v>
      </c>
      <c r="C168" t="s">
        <v>120</v>
      </c>
      <c r="D168" s="3">
        <v>1271767</v>
      </c>
      <c r="H168" s="3">
        <v>12</v>
      </c>
      <c r="I168" s="15">
        <f t="shared" si="13"/>
        <v>9.4356906571722649E-6</v>
      </c>
      <c r="O168" t="s">
        <v>120</v>
      </c>
    </row>
    <row r="169" spans="1:16" x14ac:dyDescent="0.2">
      <c r="A169" t="s">
        <v>267</v>
      </c>
      <c r="B169" t="s">
        <v>179</v>
      </c>
      <c r="C169" t="s">
        <v>181</v>
      </c>
      <c r="D169" s="3">
        <v>272813</v>
      </c>
      <c r="H169" s="3">
        <v>6</v>
      </c>
      <c r="I169" s="15">
        <f t="shared" si="13"/>
        <v>2.1993086839703388E-5</v>
      </c>
      <c r="O169" t="s">
        <v>181</v>
      </c>
    </row>
    <row r="170" spans="1:16" x14ac:dyDescent="0.2">
      <c r="A170" t="s">
        <v>273</v>
      </c>
      <c r="B170" t="s">
        <v>121</v>
      </c>
      <c r="C170" t="s">
        <v>240</v>
      </c>
      <c r="D170" s="3">
        <v>115021</v>
      </c>
      <c r="I170" s="15">
        <f t="shared" si="13"/>
        <v>0</v>
      </c>
      <c r="O170" t="s">
        <v>240</v>
      </c>
    </row>
    <row r="171" spans="1:16" x14ac:dyDescent="0.2">
      <c r="A171" t="s">
        <v>274</v>
      </c>
      <c r="B171" t="s">
        <v>250</v>
      </c>
      <c r="C171" t="s">
        <v>292</v>
      </c>
      <c r="D171" s="3">
        <v>4033963</v>
      </c>
      <c r="H171" s="3">
        <v>65</v>
      </c>
      <c r="I171" s="15">
        <f t="shared" si="13"/>
        <v>1.611318695783774E-5</v>
      </c>
      <c r="O171" t="s">
        <v>292</v>
      </c>
    </row>
    <row r="172" spans="1:16" x14ac:dyDescent="0.2">
      <c r="A172" t="s">
        <v>274</v>
      </c>
      <c r="B172" t="s">
        <v>263</v>
      </c>
      <c r="C172" s="2" t="s">
        <v>31</v>
      </c>
      <c r="D172" s="3">
        <v>39244</v>
      </c>
      <c r="H172" s="13">
        <v>11</v>
      </c>
      <c r="I172" s="15">
        <f t="shared" si="13"/>
        <v>2.8029762511466721E-4</v>
      </c>
      <c r="O172" s="2" t="s">
        <v>31</v>
      </c>
      <c r="P172" s="2"/>
    </row>
    <row r="173" spans="1:16" x14ac:dyDescent="0.2">
      <c r="A173" t="s">
        <v>270</v>
      </c>
      <c r="B173" t="s">
        <v>203</v>
      </c>
      <c r="C173" t="s">
        <v>122</v>
      </c>
      <c r="D173" s="3">
        <v>3278292</v>
      </c>
      <c r="H173" s="3">
        <v>6</v>
      </c>
      <c r="I173" s="15">
        <f t="shared" si="13"/>
        <v>1.8302213469697026E-6</v>
      </c>
      <c r="O173" t="s">
        <v>122</v>
      </c>
    </row>
    <row r="174" spans="1:16" x14ac:dyDescent="0.2">
      <c r="A174" t="s">
        <v>274</v>
      </c>
      <c r="B174" t="s">
        <v>258</v>
      </c>
      <c r="C174" t="s">
        <v>123</v>
      </c>
      <c r="D174" s="3">
        <v>628062</v>
      </c>
      <c r="H174" s="3">
        <v>14</v>
      </c>
      <c r="I174" s="15">
        <f t="shared" ref="I174:I205" si="14">SUM(H174/D174)</f>
        <v>2.2290792947193111E-5</v>
      </c>
      <c r="O174" t="s">
        <v>123</v>
      </c>
    </row>
    <row r="175" spans="1:16" x14ac:dyDescent="0.2">
      <c r="A175" t="s">
        <v>271</v>
      </c>
      <c r="B175" t="s">
        <v>214</v>
      </c>
      <c r="C175" t="s">
        <v>224</v>
      </c>
      <c r="D175" s="3">
        <v>4999</v>
      </c>
      <c r="I175" s="15">
        <f t="shared" si="14"/>
        <v>0</v>
      </c>
      <c r="O175" t="s">
        <v>224</v>
      </c>
    </row>
    <row r="176" spans="1:16" x14ac:dyDescent="0.2">
      <c r="A176" t="s">
        <v>268</v>
      </c>
      <c r="B176" t="s">
        <v>195</v>
      </c>
      <c r="C176" t="s">
        <v>124</v>
      </c>
      <c r="D176" s="3">
        <v>36910558</v>
      </c>
      <c r="H176" s="3">
        <v>86</v>
      </c>
      <c r="I176" s="15">
        <f t="shared" si="14"/>
        <v>2.3299566481763836E-6</v>
      </c>
      <c r="O176" t="s">
        <v>124</v>
      </c>
    </row>
    <row r="177" spans="1:15" x14ac:dyDescent="0.2">
      <c r="A177" t="s">
        <v>267</v>
      </c>
      <c r="B177" t="s">
        <v>179</v>
      </c>
      <c r="C177" t="s">
        <v>125</v>
      </c>
      <c r="D177" s="3">
        <v>31255435</v>
      </c>
      <c r="I177" s="15">
        <f t="shared" si="14"/>
        <v>0</v>
      </c>
      <c r="O177" t="s">
        <v>125</v>
      </c>
    </row>
    <row r="178" spans="1:15" x14ac:dyDescent="0.2">
      <c r="A178" t="s">
        <v>270</v>
      </c>
      <c r="B178" t="s">
        <v>209</v>
      </c>
      <c r="C178" t="s">
        <v>21</v>
      </c>
      <c r="D178" s="3">
        <v>54409794</v>
      </c>
      <c r="I178" s="15">
        <f t="shared" si="14"/>
        <v>0</v>
      </c>
      <c r="O178" t="s">
        <v>21</v>
      </c>
    </row>
    <row r="179" spans="1:15" x14ac:dyDescent="0.2">
      <c r="A179" t="s">
        <v>267</v>
      </c>
      <c r="B179" t="s">
        <v>188</v>
      </c>
      <c r="C179" t="s">
        <v>126</v>
      </c>
      <c r="D179" s="3">
        <v>2540916</v>
      </c>
      <c r="H179" s="3">
        <v>3</v>
      </c>
      <c r="I179" s="15">
        <f t="shared" si="14"/>
        <v>1.1806765749044833E-6</v>
      </c>
      <c r="O179" t="s">
        <v>126</v>
      </c>
    </row>
    <row r="180" spans="1:15" x14ac:dyDescent="0.2">
      <c r="A180" t="s">
        <v>273</v>
      </c>
      <c r="B180" t="s">
        <v>121</v>
      </c>
      <c r="C180" t="s">
        <v>127</v>
      </c>
      <c r="D180" s="3">
        <v>10834</v>
      </c>
      <c r="I180" s="15">
        <f t="shared" si="14"/>
        <v>0</v>
      </c>
      <c r="O180" t="s">
        <v>127</v>
      </c>
    </row>
    <row r="181" spans="1:15" x14ac:dyDescent="0.2">
      <c r="A181" t="s">
        <v>269</v>
      </c>
      <c r="B181" t="s">
        <v>201</v>
      </c>
      <c r="C181" t="s">
        <v>46</v>
      </c>
      <c r="D181" s="3">
        <v>29136808</v>
      </c>
      <c r="H181" s="3">
        <v>1</v>
      </c>
      <c r="I181" s="15">
        <f t="shared" si="14"/>
        <v>3.4320849421803517E-8</v>
      </c>
      <c r="O181" t="s">
        <v>46</v>
      </c>
    </row>
    <row r="182" spans="1:15" x14ac:dyDescent="0.2">
      <c r="A182" t="s">
        <v>273</v>
      </c>
      <c r="B182" t="s">
        <v>237</v>
      </c>
      <c r="C182" t="s">
        <v>238</v>
      </c>
      <c r="D182" s="3">
        <v>285491</v>
      </c>
      <c r="I182" s="15">
        <f t="shared" si="14"/>
        <v>0</v>
      </c>
      <c r="O182" t="s">
        <v>238</v>
      </c>
    </row>
    <row r="183" spans="1:15" x14ac:dyDescent="0.2">
      <c r="A183" t="s">
        <v>272</v>
      </c>
      <c r="B183" t="s">
        <v>272</v>
      </c>
      <c r="C183" t="s">
        <v>22</v>
      </c>
      <c r="D183" s="3">
        <v>4822233</v>
      </c>
      <c r="H183" s="3">
        <v>52</v>
      </c>
      <c r="I183" s="15">
        <f t="shared" si="14"/>
        <v>1.078338603713259E-5</v>
      </c>
      <c r="J183" t="s">
        <v>22</v>
      </c>
      <c r="K183">
        <v>120.8</v>
      </c>
      <c r="L183" s="10">
        <f>SUM(K183*D183)/1000000</f>
        <v>582.5257464</v>
      </c>
      <c r="N183" s="14">
        <f>SUM(L183/D183)</f>
        <v>1.208E-4</v>
      </c>
      <c r="O183" t="s">
        <v>22</v>
      </c>
    </row>
    <row r="184" spans="1:15" x14ac:dyDescent="0.2">
      <c r="A184" t="s">
        <v>271</v>
      </c>
      <c r="B184" t="s">
        <v>231</v>
      </c>
      <c r="C184" t="s">
        <v>128</v>
      </c>
      <c r="D184" s="3">
        <v>6624554</v>
      </c>
      <c r="H184" s="3">
        <v>2</v>
      </c>
      <c r="I184" s="15">
        <f t="shared" si="14"/>
        <v>3.0190711706780563E-7</v>
      </c>
      <c r="O184" t="s">
        <v>128</v>
      </c>
    </row>
    <row r="185" spans="1:15" x14ac:dyDescent="0.2">
      <c r="A185" t="s">
        <v>267</v>
      </c>
      <c r="B185" t="s">
        <v>190</v>
      </c>
      <c r="C185" t="s">
        <v>129</v>
      </c>
      <c r="D185" s="3">
        <v>24206636</v>
      </c>
      <c r="H185" s="3">
        <v>1</v>
      </c>
      <c r="I185" s="15">
        <f t="shared" si="14"/>
        <v>4.1310985962692216E-8</v>
      </c>
      <c r="O185" t="s">
        <v>129</v>
      </c>
    </row>
    <row r="186" spans="1:15" x14ac:dyDescent="0.2">
      <c r="A186" t="s">
        <v>267</v>
      </c>
      <c r="B186" t="s">
        <v>190</v>
      </c>
      <c r="C186" t="s">
        <v>130</v>
      </c>
      <c r="D186" s="3">
        <v>206139587</v>
      </c>
      <c r="H186" s="3">
        <v>12</v>
      </c>
      <c r="I186" s="15">
        <f t="shared" si="14"/>
        <v>5.8212981672462551E-8</v>
      </c>
      <c r="O186" t="s">
        <v>130</v>
      </c>
    </row>
    <row r="187" spans="1:15" x14ac:dyDescent="0.2">
      <c r="A187" t="s">
        <v>273</v>
      </c>
      <c r="B187" t="s">
        <v>242</v>
      </c>
      <c r="C187" t="s">
        <v>246</v>
      </c>
      <c r="D187" s="3">
        <v>1618</v>
      </c>
      <c r="I187" s="15">
        <f t="shared" si="14"/>
        <v>0</v>
      </c>
      <c r="O187" t="s">
        <v>246</v>
      </c>
    </row>
    <row r="188" spans="1:15" x14ac:dyDescent="0.2">
      <c r="A188" t="s">
        <v>273</v>
      </c>
      <c r="B188" t="s">
        <v>121</v>
      </c>
      <c r="C188" t="s">
        <v>241</v>
      </c>
      <c r="D188" s="3">
        <v>57557</v>
      </c>
      <c r="I188" s="15">
        <f t="shared" si="14"/>
        <v>0</v>
      </c>
      <c r="O188" t="s">
        <v>241</v>
      </c>
    </row>
    <row r="189" spans="1:15" x14ac:dyDescent="0.2">
      <c r="A189" t="s">
        <v>268</v>
      </c>
      <c r="B189" t="s">
        <v>197</v>
      </c>
      <c r="C189" t="s">
        <v>132</v>
      </c>
      <c r="D189" s="3">
        <v>5106622</v>
      </c>
      <c r="H189" s="3">
        <v>48</v>
      </c>
      <c r="I189" s="15">
        <f t="shared" si="14"/>
        <v>9.3995600222612908E-6</v>
      </c>
      <c r="O189" t="s">
        <v>132</v>
      </c>
    </row>
    <row r="190" spans="1:15" x14ac:dyDescent="0.2">
      <c r="A190" t="s">
        <v>273</v>
      </c>
      <c r="B190" t="s">
        <v>121</v>
      </c>
      <c r="C190" t="s">
        <v>133</v>
      </c>
      <c r="D190" s="3">
        <v>18092</v>
      </c>
      <c r="I190" s="15">
        <f t="shared" si="14"/>
        <v>0</v>
      </c>
      <c r="O190" t="s">
        <v>133</v>
      </c>
    </row>
    <row r="191" spans="1:15" x14ac:dyDescent="0.2">
      <c r="A191" t="s">
        <v>268</v>
      </c>
      <c r="B191" t="s">
        <v>197</v>
      </c>
      <c r="C191" t="s">
        <v>301</v>
      </c>
      <c r="D191" s="3">
        <v>5101416</v>
      </c>
      <c r="I191" s="15">
        <f t="shared" si="14"/>
        <v>0</v>
      </c>
      <c r="J191" t="s">
        <v>299</v>
      </c>
      <c r="K191">
        <v>473.3</v>
      </c>
      <c r="L191" s="10">
        <f>SUM(K191*D191)/1000000</f>
        <v>2414.5001928000001</v>
      </c>
      <c r="N191" s="14">
        <f>SUM(L191/D191)</f>
        <v>4.7330000000000001E-4</v>
      </c>
      <c r="O191" t="s">
        <v>301</v>
      </c>
    </row>
    <row r="192" spans="1:15" x14ac:dyDescent="0.2">
      <c r="A192" t="s">
        <v>273</v>
      </c>
      <c r="B192" t="s">
        <v>237</v>
      </c>
      <c r="C192" t="s">
        <v>135</v>
      </c>
      <c r="D192" s="3">
        <v>8947027</v>
      </c>
      <c r="H192" s="3">
        <v>1</v>
      </c>
      <c r="I192" s="15">
        <f t="shared" si="14"/>
        <v>1.1176897085478785E-7</v>
      </c>
      <c r="O192" t="s">
        <v>135</v>
      </c>
    </row>
    <row r="193" spans="1:15" x14ac:dyDescent="0.2">
      <c r="A193" t="s">
        <v>271</v>
      </c>
      <c r="B193" t="s">
        <v>232</v>
      </c>
      <c r="C193" t="s">
        <v>136</v>
      </c>
      <c r="D193" s="3">
        <v>7132530</v>
      </c>
      <c r="H193" s="3">
        <v>18</v>
      </c>
      <c r="I193" s="15">
        <f t="shared" si="14"/>
        <v>2.5236486912778497E-6</v>
      </c>
      <c r="O193" t="s">
        <v>136</v>
      </c>
    </row>
    <row r="194" spans="1:15" x14ac:dyDescent="0.2">
      <c r="A194" t="s">
        <v>271</v>
      </c>
      <c r="B194" t="s">
        <v>214</v>
      </c>
      <c r="C194" t="s">
        <v>225</v>
      </c>
      <c r="D194" s="3">
        <v>2860840</v>
      </c>
      <c r="I194" s="15">
        <f t="shared" si="14"/>
        <v>0</v>
      </c>
      <c r="O194" t="s">
        <v>225</v>
      </c>
    </row>
    <row r="195" spans="1:15" x14ac:dyDescent="0.2">
      <c r="A195" t="s">
        <v>267</v>
      </c>
      <c r="B195" t="s">
        <v>179</v>
      </c>
      <c r="C195" t="s">
        <v>182</v>
      </c>
      <c r="D195" s="3">
        <v>895308</v>
      </c>
      <c r="H195" s="3">
        <v>28</v>
      </c>
      <c r="I195" s="15">
        <f t="shared" si="14"/>
        <v>3.1274153699062225E-5</v>
      </c>
      <c r="O195" t="s">
        <v>182</v>
      </c>
    </row>
    <row r="196" spans="1:15" x14ac:dyDescent="0.2">
      <c r="A196" t="s">
        <v>267</v>
      </c>
      <c r="B196" t="s">
        <v>179</v>
      </c>
      <c r="C196" t="s">
        <v>17</v>
      </c>
      <c r="D196" s="3">
        <v>12952209</v>
      </c>
      <c r="H196" s="3">
        <v>17</v>
      </c>
      <c r="I196" s="15">
        <f t="shared" si="14"/>
        <v>1.3125174246338983E-6</v>
      </c>
      <c r="O196" t="s">
        <v>17</v>
      </c>
    </row>
    <row r="197" spans="1:15" x14ac:dyDescent="0.2">
      <c r="A197" t="s">
        <v>271</v>
      </c>
      <c r="B197" t="s">
        <v>214</v>
      </c>
      <c r="C197" t="s">
        <v>226</v>
      </c>
      <c r="D197" s="3">
        <v>9885</v>
      </c>
      <c r="I197" s="15">
        <f t="shared" si="14"/>
        <v>0</v>
      </c>
      <c r="O197" t="s">
        <v>226</v>
      </c>
    </row>
    <row r="198" spans="1:15" x14ac:dyDescent="0.2">
      <c r="A198" t="s">
        <v>267</v>
      </c>
      <c r="B198" t="s">
        <v>190</v>
      </c>
      <c r="C198" t="s">
        <v>194</v>
      </c>
      <c r="D198" s="3">
        <v>6071</v>
      </c>
      <c r="I198" s="15">
        <f t="shared" si="14"/>
        <v>0</v>
      </c>
      <c r="O198" t="s">
        <v>194</v>
      </c>
    </row>
    <row r="199" spans="1:15" x14ac:dyDescent="0.2">
      <c r="A199" t="s">
        <v>271</v>
      </c>
      <c r="B199" t="s">
        <v>214</v>
      </c>
      <c r="C199" t="s">
        <v>142</v>
      </c>
      <c r="D199" s="3">
        <v>53192</v>
      </c>
      <c r="I199" s="15">
        <f t="shared" si="14"/>
        <v>0</v>
      </c>
      <c r="O199" t="s">
        <v>142</v>
      </c>
    </row>
    <row r="200" spans="1:15" x14ac:dyDescent="0.2">
      <c r="A200" t="s">
        <v>271</v>
      </c>
      <c r="B200" t="s">
        <v>214</v>
      </c>
      <c r="C200" t="s">
        <v>143</v>
      </c>
      <c r="D200" s="3">
        <v>183629</v>
      </c>
      <c r="H200" s="3">
        <v>2</v>
      </c>
      <c r="I200" s="15">
        <f t="shared" si="14"/>
        <v>1.0891525848313719E-5</v>
      </c>
      <c r="O200" t="s">
        <v>143</v>
      </c>
    </row>
    <row r="201" spans="1:15" x14ac:dyDescent="0.2">
      <c r="A201" t="s">
        <v>271</v>
      </c>
      <c r="B201" t="s">
        <v>214</v>
      </c>
      <c r="C201" t="s">
        <v>227</v>
      </c>
      <c r="D201" s="3">
        <v>38659</v>
      </c>
      <c r="I201" s="15">
        <f t="shared" si="14"/>
        <v>0</v>
      </c>
      <c r="O201" t="s">
        <v>227</v>
      </c>
    </row>
    <row r="202" spans="1:15" x14ac:dyDescent="0.2">
      <c r="A202" t="s">
        <v>275</v>
      </c>
      <c r="B202" t="s">
        <v>276</v>
      </c>
      <c r="C202" t="s">
        <v>266</v>
      </c>
      <c r="D202" s="3">
        <v>5795</v>
      </c>
      <c r="I202" s="15">
        <f t="shared" si="14"/>
        <v>0</v>
      </c>
      <c r="O202" t="s">
        <v>266</v>
      </c>
    </row>
    <row r="203" spans="1:15" x14ac:dyDescent="0.2">
      <c r="A203" t="s">
        <v>271</v>
      </c>
      <c r="B203" t="s">
        <v>214</v>
      </c>
      <c r="C203" t="s">
        <v>144</v>
      </c>
      <c r="D203" s="3">
        <v>110947</v>
      </c>
      <c r="H203" s="3">
        <v>1</v>
      </c>
      <c r="I203" s="15">
        <f t="shared" si="14"/>
        <v>9.0133126628029594E-6</v>
      </c>
      <c r="O203" t="s">
        <v>144</v>
      </c>
    </row>
    <row r="204" spans="1:15" x14ac:dyDescent="0.2">
      <c r="A204" t="s">
        <v>273</v>
      </c>
      <c r="B204" t="s">
        <v>242</v>
      </c>
      <c r="C204" t="s">
        <v>247</v>
      </c>
      <c r="D204" s="3">
        <v>198410</v>
      </c>
      <c r="I204" s="15">
        <f t="shared" si="14"/>
        <v>0</v>
      </c>
      <c r="O204" t="s">
        <v>247</v>
      </c>
    </row>
    <row r="205" spans="1:15" x14ac:dyDescent="0.2">
      <c r="A205" t="s">
        <v>267</v>
      </c>
      <c r="B205" t="s">
        <v>185</v>
      </c>
      <c r="C205" t="s">
        <v>146</v>
      </c>
      <c r="D205" s="3">
        <v>219161</v>
      </c>
      <c r="I205" s="15">
        <f t="shared" si="14"/>
        <v>0</v>
      </c>
      <c r="O205" t="s">
        <v>146</v>
      </c>
    </row>
    <row r="206" spans="1:15" x14ac:dyDescent="0.2">
      <c r="A206" t="s">
        <v>267</v>
      </c>
      <c r="B206" t="s">
        <v>190</v>
      </c>
      <c r="C206" t="s">
        <v>148</v>
      </c>
      <c r="D206" s="3">
        <v>16743930</v>
      </c>
      <c r="H206" s="3">
        <v>47</v>
      </c>
      <c r="I206" s="15">
        <f t="shared" ref="I206:I237" si="15">SUM(H206/D206)</f>
        <v>2.8069873679596129E-6</v>
      </c>
      <c r="O206" t="s">
        <v>148</v>
      </c>
    </row>
    <row r="207" spans="1:15" x14ac:dyDescent="0.2">
      <c r="A207" t="s">
        <v>267</v>
      </c>
      <c r="B207" t="s">
        <v>179</v>
      </c>
      <c r="C207" t="s">
        <v>150</v>
      </c>
      <c r="D207" s="3">
        <v>98340</v>
      </c>
      <c r="H207" s="3">
        <v>7</v>
      </c>
      <c r="I207" s="15">
        <f t="shared" si="15"/>
        <v>7.1181614805775878E-5</v>
      </c>
      <c r="O207" t="s">
        <v>150</v>
      </c>
    </row>
    <row r="208" spans="1:15" x14ac:dyDescent="0.2">
      <c r="A208" t="s">
        <v>267</v>
      </c>
      <c r="B208" t="s">
        <v>190</v>
      </c>
      <c r="C208" t="s">
        <v>151</v>
      </c>
      <c r="D208" s="3">
        <v>7976985</v>
      </c>
      <c r="I208" s="15">
        <f t="shared" si="15"/>
        <v>0</v>
      </c>
      <c r="O208" t="s">
        <v>151</v>
      </c>
    </row>
    <row r="209" spans="1:15" x14ac:dyDescent="0.2">
      <c r="A209" t="s">
        <v>271</v>
      </c>
      <c r="B209" t="s">
        <v>214</v>
      </c>
      <c r="C209" t="s">
        <v>228</v>
      </c>
      <c r="D209" s="3">
        <v>42882</v>
      </c>
      <c r="I209" s="15">
        <f t="shared" si="15"/>
        <v>0</v>
      </c>
      <c r="O209" t="s">
        <v>228</v>
      </c>
    </row>
    <row r="210" spans="1:15" x14ac:dyDescent="0.2">
      <c r="A210" t="s">
        <v>273</v>
      </c>
      <c r="B210" t="s">
        <v>237</v>
      </c>
      <c r="C210" t="s">
        <v>154</v>
      </c>
      <c r="D210" s="3">
        <v>686878</v>
      </c>
      <c r="I210" s="15">
        <f t="shared" si="15"/>
        <v>0</v>
      </c>
      <c r="O210" t="s">
        <v>154</v>
      </c>
    </row>
    <row r="211" spans="1:15" x14ac:dyDescent="0.2">
      <c r="A211" t="s">
        <v>267</v>
      </c>
      <c r="B211" t="s">
        <v>179</v>
      </c>
      <c r="C211" t="s">
        <v>155</v>
      </c>
      <c r="D211" s="3">
        <v>15893219</v>
      </c>
      <c r="H211" s="3">
        <v>1</v>
      </c>
      <c r="I211" s="15">
        <f t="shared" si="15"/>
        <v>6.2919915720031295E-8</v>
      </c>
      <c r="O211" t="s">
        <v>155</v>
      </c>
    </row>
    <row r="212" spans="1:15" x14ac:dyDescent="0.2">
      <c r="A212" t="s">
        <v>267</v>
      </c>
      <c r="B212" t="s">
        <v>179</v>
      </c>
      <c r="C212" t="s">
        <v>156</v>
      </c>
      <c r="D212" s="3">
        <v>11193729</v>
      </c>
      <c r="I212" s="15">
        <f t="shared" si="15"/>
        <v>0</v>
      </c>
      <c r="O212" t="s">
        <v>156</v>
      </c>
    </row>
    <row r="213" spans="1:15" x14ac:dyDescent="0.2">
      <c r="A213" t="s">
        <v>269</v>
      </c>
      <c r="B213" t="s">
        <v>201</v>
      </c>
      <c r="C213" t="s">
        <v>157</v>
      </c>
      <c r="D213" s="3">
        <v>21413250</v>
      </c>
      <c r="H213" s="3">
        <v>73</v>
      </c>
      <c r="I213" s="15">
        <f t="shared" si="15"/>
        <v>3.4091041761526159E-6</v>
      </c>
      <c r="O213" t="s">
        <v>157</v>
      </c>
    </row>
    <row r="214" spans="1:15" x14ac:dyDescent="0.2">
      <c r="A214" t="s">
        <v>268</v>
      </c>
      <c r="B214" t="s">
        <v>195</v>
      </c>
      <c r="C214" t="s">
        <v>158</v>
      </c>
      <c r="D214" s="3">
        <v>43849269</v>
      </c>
      <c r="H214" s="3">
        <v>2</v>
      </c>
      <c r="I214" s="15">
        <f t="shared" si="15"/>
        <v>4.5610794560794161E-8</v>
      </c>
      <c r="O214" t="s">
        <v>158</v>
      </c>
    </row>
    <row r="215" spans="1:15" x14ac:dyDescent="0.2">
      <c r="A215" t="s">
        <v>271</v>
      </c>
      <c r="B215" t="s">
        <v>232</v>
      </c>
      <c r="C215" t="s">
        <v>159</v>
      </c>
      <c r="D215" s="3">
        <v>586634</v>
      </c>
      <c r="H215" s="3">
        <v>4</v>
      </c>
      <c r="I215" s="15">
        <f t="shared" si="15"/>
        <v>6.8185614880828588E-6</v>
      </c>
      <c r="O215" t="s">
        <v>159</v>
      </c>
    </row>
    <row r="216" spans="1:15" x14ac:dyDescent="0.2">
      <c r="A216" t="s">
        <v>268</v>
      </c>
      <c r="B216" t="s">
        <v>197</v>
      </c>
      <c r="C216" t="s">
        <v>199</v>
      </c>
      <c r="D216" s="3">
        <v>17500657</v>
      </c>
      <c r="I216" s="15">
        <f t="shared" si="15"/>
        <v>0</v>
      </c>
      <c r="O216" t="s">
        <v>199</v>
      </c>
    </row>
    <row r="217" spans="1:15" x14ac:dyDescent="0.2">
      <c r="A217" t="s">
        <v>269</v>
      </c>
      <c r="B217" t="s">
        <v>200</v>
      </c>
      <c r="C217" t="s">
        <v>162</v>
      </c>
      <c r="D217" s="3">
        <v>9537642</v>
      </c>
      <c r="I217" s="15">
        <f t="shared" si="15"/>
        <v>0</v>
      </c>
      <c r="O217" t="s">
        <v>162</v>
      </c>
    </row>
    <row r="218" spans="1:15" x14ac:dyDescent="0.2">
      <c r="A218" t="s">
        <v>267</v>
      </c>
      <c r="B218" t="s">
        <v>179</v>
      </c>
      <c r="C218" t="s">
        <v>282</v>
      </c>
      <c r="D218" s="3">
        <v>59734213</v>
      </c>
      <c r="H218" s="3">
        <v>6</v>
      </c>
      <c r="I218" s="15">
        <f t="shared" si="15"/>
        <v>1.0044494936260398E-7</v>
      </c>
      <c r="O218" t="s">
        <v>282</v>
      </c>
    </row>
    <row r="219" spans="1:15" x14ac:dyDescent="0.2">
      <c r="A219" t="s">
        <v>270</v>
      </c>
      <c r="B219" t="s">
        <v>209</v>
      </c>
      <c r="C219" t="s">
        <v>163</v>
      </c>
      <c r="D219" s="3">
        <v>1318442</v>
      </c>
      <c r="I219" s="15">
        <f t="shared" si="15"/>
        <v>0</v>
      </c>
      <c r="O219" t="s">
        <v>163</v>
      </c>
    </row>
    <row r="220" spans="1:15" x14ac:dyDescent="0.2">
      <c r="A220" t="s">
        <v>267</v>
      </c>
      <c r="B220" t="s">
        <v>190</v>
      </c>
      <c r="C220" t="s">
        <v>164</v>
      </c>
      <c r="D220" s="3">
        <v>8278736.9999999991</v>
      </c>
      <c r="H220" s="3">
        <v>9</v>
      </c>
      <c r="I220" s="15">
        <f t="shared" si="15"/>
        <v>1.0871223472855825E-6</v>
      </c>
      <c r="O220" t="s">
        <v>164</v>
      </c>
    </row>
    <row r="221" spans="1:15" x14ac:dyDescent="0.2">
      <c r="A221" t="s">
        <v>273</v>
      </c>
      <c r="B221" t="s">
        <v>242</v>
      </c>
      <c r="C221" t="s">
        <v>248</v>
      </c>
      <c r="D221" s="3">
        <v>1350</v>
      </c>
      <c r="I221" s="15">
        <f t="shared" si="15"/>
        <v>0</v>
      </c>
      <c r="O221" t="s">
        <v>248</v>
      </c>
    </row>
    <row r="222" spans="1:15" x14ac:dyDescent="0.2">
      <c r="A222" t="s">
        <v>273</v>
      </c>
      <c r="B222" t="s">
        <v>242</v>
      </c>
      <c r="C222" t="s">
        <v>165</v>
      </c>
      <c r="D222" s="3">
        <v>105697</v>
      </c>
      <c r="I222" s="15">
        <f t="shared" si="15"/>
        <v>0</v>
      </c>
      <c r="O222" t="s">
        <v>165</v>
      </c>
    </row>
    <row r="223" spans="1:15" x14ac:dyDescent="0.2">
      <c r="A223" t="s">
        <v>271</v>
      </c>
      <c r="B223" t="s">
        <v>214</v>
      </c>
      <c r="C223" t="s">
        <v>166</v>
      </c>
      <c r="D223" s="3">
        <v>1399491</v>
      </c>
      <c r="H223" s="3">
        <v>9</v>
      </c>
      <c r="I223" s="15">
        <f t="shared" si="15"/>
        <v>6.4309095235339133E-6</v>
      </c>
      <c r="O223" t="s">
        <v>166</v>
      </c>
    </row>
    <row r="224" spans="1:15" x14ac:dyDescent="0.2">
      <c r="A224" t="s">
        <v>268</v>
      </c>
      <c r="B224" t="s">
        <v>195</v>
      </c>
      <c r="C224" t="s">
        <v>167</v>
      </c>
      <c r="D224" s="3">
        <v>11818618</v>
      </c>
      <c r="H224" s="3">
        <v>54</v>
      </c>
      <c r="I224" s="15">
        <f t="shared" si="15"/>
        <v>4.5690621356913301E-6</v>
      </c>
      <c r="O224" t="s">
        <v>167</v>
      </c>
    </row>
    <row r="225" spans="1:15" x14ac:dyDescent="0.2">
      <c r="A225" t="s">
        <v>269</v>
      </c>
      <c r="B225" t="s">
        <v>200</v>
      </c>
      <c r="C225" t="s">
        <v>168</v>
      </c>
      <c r="D225" s="3">
        <v>6031187</v>
      </c>
      <c r="I225" s="15">
        <f t="shared" si="15"/>
        <v>0</v>
      </c>
      <c r="O225" t="s">
        <v>168</v>
      </c>
    </row>
    <row r="226" spans="1:15" x14ac:dyDescent="0.2">
      <c r="A226" t="s">
        <v>271</v>
      </c>
      <c r="B226" t="s">
        <v>214</v>
      </c>
      <c r="C226" t="s">
        <v>229</v>
      </c>
      <c r="D226" s="3">
        <v>38718</v>
      </c>
      <c r="I226" s="15">
        <f t="shared" si="15"/>
        <v>0</v>
      </c>
      <c r="O226" t="s">
        <v>229</v>
      </c>
    </row>
    <row r="227" spans="1:15" x14ac:dyDescent="0.2">
      <c r="A227" t="s">
        <v>273</v>
      </c>
      <c r="B227" t="s">
        <v>242</v>
      </c>
      <c r="C227" t="s">
        <v>169</v>
      </c>
      <c r="D227" s="3">
        <v>11792</v>
      </c>
      <c r="I227" s="15">
        <f t="shared" si="15"/>
        <v>0</v>
      </c>
      <c r="O227" t="s">
        <v>169</v>
      </c>
    </row>
    <row r="228" spans="1:15" x14ac:dyDescent="0.2">
      <c r="A228" t="s">
        <v>267</v>
      </c>
      <c r="B228" t="s">
        <v>179</v>
      </c>
      <c r="C228" t="s">
        <v>170</v>
      </c>
      <c r="D228" s="3">
        <v>45741000</v>
      </c>
      <c r="I228" s="15">
        <f t="shared" si="15"/>
        <v>0</v>
      </c>
      <c r="O228" t="s">
        <v>170</v>
      </c>
    </row>
    <row r="229" spans="1:15" x14ac:dyDescent="0.2">
      <c r="A229" t="s">
        <v>274</v>
      </c>
      <c r="B229" t="s">
        <v>250</v>
      </c>
      <c r="C229" t="s">
        <v>171</v>
      </c>
      <c r="D229" s="3">
        <v>43733759</v>
      </c>
      <c r="H229" s="3">
        <v>41</v>
      </c>
      <c r="I229" s="15">
        <f t="shared" si="15"/>
        <v>9.3749087518408838E-7</v>
      </c>
      <c r="J229" t="s">
        <v>171</v>
      </c>
      <c r="K229">
        <v>7.3</v>
      </c>
      <c r="L229" s="10">
        <f>SUM(K229*D229)/1000000</f>
        <v>319.25644069999998</v>
      </c>
      <c r="N229" s="14">
        <f>SUM(L229/D229)</f>
        <v>7.2999999999999996E-6</v>
      </c>
      <c r="O229" t="s">
        <v>171</v>
      </c>
    </row>
    <row r="230" spans="1:15" x14ac:dyDescent="0.2">
      <c r="A230" t="s">
        <v>271</v>
      </c>
      <c r="B230" t="s">
        <v>214</v>
      </c>
      <c r="C230" t="s">
        <v>230</v>
      </c>
      <c r="D230" s="3">
        <v>104423</v>
      </c>
      <c r="I230" s="15">
        <f t="shared" si="15"/>
        <v>0</v>
      </c>
      <c r="O230" t="s">
        <v>230</v>
      </c>
    </row>
    <row r="231" spans="1:15" x14ac:dyDescent="0.2">
      <c r="A231" t="s">
        <v>271</v>
      </c>
      <c r="B231" t="s">
        <v>232</v>
      </c>
      <c r="C231" t="s">
        <v>172</v>
      </c>
      <c r="D231" s="3">
        <v>3473727</v>
      </c>
      <c r="H231" s="3">
        <v>94</v>
      </c>
      <c r="I231" s="15">
        <f t="shared" si="15"/>
        <v>2.7060272727246557E-5</v>
      </c>
      <c r="O231" t="s">
        <v>172</v>
      </c>
    </row>
    <row r="232" spans="1:15" x14ac:dyDescent="0.2">
      <c r="A232" t="s">
        <v>269</v>
      </c>
      <c r="B232" t="s">
        <v>200</v>
      </c>
      <c r="C232" t="s">
        <v>173</v>
      </c>
      <c r="D232" s="3">
        <v>33469199</v>
      </c>
      <c r="H232" s="3">
        <v>33</v>
      </c>
      <c r="I232" s="15">
        <f t="shared" si="15"/>
        <v>9.8598117032917336E-7</v>
      </c>
      <c r="O232" t="s">
        <v>173</v>
      </c>
    </row>
    <row r="233" spans="1:15" x14ac:dyDescent="0.2">
      <c r="A233" t="s">
        <v>273</v>
      </c>
      <c r="B233" t="s">
        <v>237</v>
      </c>
      <c r="C233" t="s">
        <v>174</v>
      </c>
      <c r="D233" s="3">
        <v>307150</v>
      </c>
      <c r="I233" s="15">
        <f t="shared" si="15"/>
        <v>0</v>
      </c>
      <c r="O233" t="s">
        <v>174</v>
      </c>
    </row>
    <row r="234" spans="1:15" x14ac:dyDescent="0.2">
      <c r="A234" t="s">
        <v>271</v>
      </c>
      <c r="B234" t="s">
        <v>232</v>
      </c>
      <c r="C234" t="s">
        <v>236</v>
      </c>
      <c r="D234" s="3">
        <v>28435943</v>
      </c>
      <c r="H234" s="3">
        <v>65</v>
      </c>
      <c r="I234" s="15">
        <f t="shared" si="15"/>
        <v>2.2858394391914487E-6</v>
      </c>
      <c r="O234" t="s">
        <v>236</v>
      </c>
    </row>
    <row r="235" spans="1:15" x14ac:dyDescent="0.2">
      <c r="A235" t="s">
        <v>270</v>
      </c>
      <c r="B235" t="s">
        <v>209</v>
      </c>
      <c r="C235" t="s">
        <v>213</v>
      </c>
      <c r="D235" s="3">
        <v>97338583</v>
      </c>
      <c r="H235" s="3">
        <v>91</v>
      </c>
      <c r="I235" s="15">
        <f t="shared" si="15"/>
        <v>9.3488108410207693E-7</v>
      </c>
      <c r="J235" t="s">
        <v>10</v>
      </c>
      <c r="K235">
        <v>159</v>
      </c>
      <c r="L235" s="10">
        <f>SUM(K235*D235)/1000000</f>
        <v>15476.834697</v>
      </c>
      <c r="N235" s="14">
        <f>SUM(L235/D235)</f>
        <v>1.5900000000000002E-4</v>
      </c>
      <c r="O235" t="s">
        <v>213</v>
      </c>
    </row>
    <row r="236" spans="1:15" x14ac:dyDescent="0.2">
      <c r="A236" t="s">
        <v>273</v>
      </c>
      <c r="B236" t="s">
        <v>242</v>
      </c>
      <c r="C236" t="s">
        <v>249</v>
      </c>
      <c r="D236" s="3">
        <v>11246</v>
      </c>
      <c r="I236" s="15">
        <f t="shared" si="15"/>
        <v>0</v>
      </c>
      <c r="O236" t="s">
        <v>249</v>
      </c>
    </row>
    <row r="237" spans="1:15" x14ac:dyDescent="0.2">
      <c r="A237" t="s">
        <v>268</v>
      </c>
      <c r="B237" t="s">
        <v>195</v>
      </c>
      <c r="C237" t="s">
        <v>196</v>
      </c>
      <c r="D237" s="3">
        <v>597330</v>
      </c>
      <c r="I237" s="15">
        <f t="shared" si="15"/>
        <v>0</v>
      </c>
      <c r="O237" t="s">
        <v>196</v>
      </c>
    </row>
    <row r="238" spans="1:15" x14ac:dyDescent="0.2">
      <c r="A238" t="s">
        <v>268</v>
      </c>
      <c r="B238" t="s">
        <v>197</v>
      </c>
      <c r="C238" t="s">
        <v>175</v>
      </c>
      <c r="D238" s="3">
        <v>29825968</v>
      </c>
      <c r="I238" s="15">
        <f t="shared" ref="I238:I269" si="16">SUM(H238/D238)</f>
        <v>0</v>
      </c>
      <c r="O238" t="s">
        <v>175</v>
      </c>
    </row>
    <row r="239" spans="1:15" x14ac:dyDescent="0.2">
      <c r="A239" t="s">
        <v>267</v>
      </c>
      <c r="B239" t="s">
        <v>179</v>
      </c>
      <c r="C239" t="s">
        <v>176</v>
      </c>
      <c r="D239" s="3">
        <v>18383956</v>
      </c>
      <c r="H239" s="3">
        <v>2</v>
      </c>
      <c r="I239" s="15">
        <f t="shared" si="16"/>
        <v>1.0879051277102708E-7</v>
      </c>
      <c r="O239" t="s">
        <v>176</v>
      </c>
    </row>
    <row r="240" spans="1:15" x14ac:dyDescent="0.2">
      <c r="A240" t="s">
        <v>267</v>
      </c>
      <c r="B240" t="s">
        <v>179</v>
      </c>
      <c r="C240" t="s">
        <v>184</v>
      </c>
      <c r="D240" s="3">
        <v>14862927</v>
      </c>
      <c r="H240" s="3">
        <v>1</v>
      </c>
      <c r="I240" s="15">
        <f t="shared" si="16"/>
        <v>6.7281498455855965E-8</v>
      </c>
      <c r="O240" t="s">
        <v>184</v>
      </c>
    </row>
  </sheetData>
  <sortState ref="A4:Q66">
    <sortCondition ref="Q4:Q66"/>
  </sortState>
  <conditionalFormatting sqref="N4:N240">
    <cfRule type="cellIs" dxfId="22" priority="27" operator="greaterThan">
      <formula>0.01</formula>
    </cfRule>
    <cfRule type="cellIs" dxfId="21" priority="28" operator="lessThan">
      <formula>0.000001</formula>
    </cfRule>
    <cfRule type="cellIs" dxfId="20" priority="30" operator="lessThan">
      <formula>0.0005</formula>
    </cfRule>
    <cfRule type="cellIs" dxfId="19" priority="31" operator="greaterThanOrEqual">
      <formula>0.001</formula>
    </cfRule>
  </conditionalFormatting>
  <conditionalFormatting sqref="I4:I240">
    <cfRule type="cellIs" dxfId="18" priority="26" operator="greaterThan">
      <formula>0.0005</formula>
    </cfRule>
  </conditionalFormatting>
  <conditionalFormatting sqref="Q4:Q66">
    <cfRule type="cellIs" dxfId="17" priority="20" operator="greaterThanOrEqual">
      <formula>2</formula>
    </cfRule>
    <cfRule type="cellIs" dxfId="16" priority="21" operator="equal">
      <formula>0</formula>
    </cfRule>
    <cfRule type="cellIs" dxfId="15" priority="22" operator="lessThanOrEqual">
      <formula>0.1</formula>
    </cfRule>
    <cfRule type="cellIs" dxfId="14" priority="23" operator="lessThanOrEqual">
      <formula>0.5</formula>
    </cfRule>
    <cfRule type="cellIs" dxfId="13" priority="24" operator="lessThanOrEqual">
      <formula>1</formula>
    </cfRule>
    <cfRule type="cellIs" dxfId="12" priority="25" operator="lessThanOrEqual">
      <formula>2</formula>
    </cfRule>
  </conditionalFormatting>
  <conditionalFormatting sqref="D20:D66">
    <cfRule type="cellIs" dxfId="11" priority="1" operator="greaterThanOrEqual">
      <formula>300000000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7BF4-2BFF-C349-AD17-A9C11018F87B}">
  <dimension ref="A1:D238"/>
  <sheetViews>
    <sheetView workbookViewId="0">
      <selection activeCell="A2" sqref="A2"/>
    </sheetView>
  </sheetViews>
  <sheetFormatPr baseColWidth="10" defaultRowHeight="16" x14ac:dyDescent="0.2"/>
  <cols>
    <col min="2" max="2" width="15.83203125" customWidth="1"/>
    <col min="3" max="3" width="25.1640625" customWidth="1"/>
    <col min="4" max="4" width="16.6640625" style="3" bestFit="1" customWidth="1"/>
  </cols>
  <sheetData>
    <row r="1" spans="1:4" x14ac:dyDescent="0.2">
      <c r="A1" t="s">
        <v>280</v>
      </c>
    </row>
    <row r="2" spans="1:4" x14ac:dyDescent="0.2">
      <c r="A2" t="s">
        <v>279</v>
      </c>
    </row>
    <row r="4" spans="1:4" x14ac:dyDescent="0.2">
      <c r="A4" t="s">
        <v>269</v>
      </c>
      <c r="B4" t="s">
        <v>201</v>
      </c>
      <c r="C4" t="s">
        <v>43</v>
      </c>
      <c r="D4" s="3">
        <v>38928341</v>
      </c>
    </row>
    <row r="5" spans="1:4" x14ac:dyDescent="0.2">
      <c r="A5" t="s">
        <v>274</v>
      </c>
      <c r="B5" t="s">
        <v>258</v>
      </c>
      <c r="C5" t="s">
        <v>55</v>
      </c>
      <c r="D5" s="3">
        <v>2877800</v>
      </c>
    </row>
    <row r="6" spans="1:4" x14ac:dyDescent="0.2">
      <c r="A6" t="s">
        <v>268</v>
      </c>
      <c r="B6" t="s">
        <v>195</v>
      </c>
      <c r="C6" t="s">
        <v>56</v>
      </c>
      <c r="D6" s="3">
        <v>43851043</v>
      </c>
    </row>
    <row r="7" spans="1:4" x14ac:dyDescent="0.2">
      <c r="A7" t="s">
        <v>273</v>
      </c>
      <c r="B7" t="s">
        <v>242</v>
      </c>
      <c r="C7" t="s">
        <v>243</v>
      </c>
      <c r="D7" s="3">
        <v>55197</v>
      </c>
    </row>
    <row r="8" spans="1:4" x14ac:dyDescent="0.2">
      <c r="A8" t="s">
        <v>274</v>
      </c>
      <c r="B8" t="s">
        <v>258</v>
      </c>
      <c r="C8" t="s">
        <v>57</v>
      </c>
      <c r="D8" s="3">
        <v>77265</v>
      </c>
    </row>
    <row r="9" spans="1:4" x14ac:dyDescent="0.2">
      <c r="A9" t="s">
        <v>267</v>
      </c>
      <c r="B9" t="s">
        <v>185</v>
      </c>
      <c r="C9" t="s">
        <v>58</v>
      </c>
      <c r="D9" s="3">
        <v>32866267.999999996</v>
      </c>
    </row>
    <row r="10" spans="1:4" x14ac:dyDescent="0.2">
      <c r="A10" t="s">
        <v>271</v>
      </c>
      <c r="B10" t="s">
        <v>214</v>
      </c>
      <c r="C10" t="s">
        <v>215</v>
      </c>
      <c r="D10" s="3">
        <v>15002</v>
      </c>
    </row>
    <row r="11" spans="1:4" x14ac:dyDescent="0.2">
      <c r="A11" t="s">
        <v>271</v>
      </c>
      <c r="B11" t="s">
        <v>214</v>
      </c>
      <c r="C11" t="s">
        <v>59</v>
      </c>
      <c r="D11" s="3">
        <v>97928</v>
      </c>
    </row>
    <row r="12" spans="1:4" x14ac:dyDescent="0.2">
      <c r="A12" t="s">
        <v>271</v>
      </c>
      <c r="B12" t="s">
        <v>232</v>
      </c>
      <c r="C12" t="s">
        <v>60</v>
      </c>
      <c r="D12" s="3">
        <v>45195777</v>
      </c>
    </row>
    <row r="13" spans="1:4" x14ac:dyDescent="0.2">
      <c r="A13" t="s">
        <v>268</v>
      </c>
      <c r="B13" t="s">
        <v>197</v>
      </c>
      <c r="C13" t="s">
        <v>61</v>
      </c>
      <c r="D13" s="3">
        <v>2963234</v>
      </c>
    </row>
    <row r="14" spans="1:4" x14ac:dyDescent="0.2">
      <c r="A14" t="s">
        <v>271</v>
      </c>
      <c r="B14" t="s">
        <v>214</v>
      </c>
      <c r="C14" t="s">
        <v>216</v>
      </c>
      <c r="D14" s="3">
        <v>106766</v>
      </c>
    </row>
    <row r="15" spans="1:4" x14ac:dyDescent="0.2">
      <c r="A15" t="s">
        <v>272</v>
      </c>
      <c r="B15" t="s">
        <v>272</v>
      </c>
      <c r="C15" t="s">
        <v>3</v>
      </c>
      <c r="D15" s="3">
        <v>25499881</v>
      </c>
    </row>
    <row r="16" spans="1:4" x14ac:dyDescent="0.2">
      <c r="A16" t="s">
        <v>274</v>
      </c>
      <c r="B16" t="s">
        <v>263</v>
      </c>
      <c r="C16" t="s">
        <v>6</v>
      </c>
      <c r="D16" s="3">
        <v>9006400</v>
      </c>
    </row>
    <row r="17" spans="1:4" x14ac:dyDescent="0.2">
      <c r="A17" t="s">
        <v>268</v>
      </c>
      <c r="B17" t="s">
        <v>197</v>
      </c>
      <c r="C17" t="s">
        <v>62</v>
      </c>
      <c r="D17" s="3">
        <v>10139175</v>
      </c>
    </row>
    <row r="18" spans="1:4" x14ac:dyDescent="0.2">
      <c r="A18" t="s">
        <v>271</v>
      </c>
      <c r="B18" t="s">
        <v>214</v>
      </c>
      <c r="C18" t="s">
        <v>217</v>
      </c>
      <c r="D18" s="3">
        <v>393248</v>
      </c>
    </row>
    <row r="19" spans="1:4" x14ac:dyDescent="0.2">
      <c r="A19" t="s">
        <v>268</v>
      </c>
      <c r="B19" t="s">
        <v>197</v>
      </c>
      <c r="C19" t="s">
        <v>63</v>
      </c>
      <c r="D19" s="3">
        <v>1701583</v>
      </c>
    </row>
    <row r="20" spans="1:4" x14ac:dyDescent="0.2">
      <c r="A20" t="s">
        <v>269</v>
      </c>
      <c r="B20" t="s">
        <v>201</v>
      </c>
      <c r="C20" t="s">
        <v>64</v>
      </c>
      <c r="D20" s="3">
        <v>164689383</v>
      </c>
    </row>
    <row r="21" spans="1:4" x14ac:dyDescent="0.2">
      <c r="A21" t="s">
        <v>271</v>
      </c>
      <c r="B21" t="s">
        <v>214</v>
      </c>
      <c r="C21" t="s">
        <v>65</v>
      </c>
      <c r="D21" s="3">
        <v>287371</v>
      </c>
    </row>
    <row r="22" spans="1:4" x14ac:dyDescent="0.2">
      <c r="A22" t="s">
        <v>274</v>
      </c>
      <c r="B22" t="s">
        <v>250</v>
      </c>
      <c r="C22" t="s">
        <v>66</v>
      </c>
      <c r="D22" s="3">
        <v>9449321</v>
      </c>
    </row>
    <row r="23" spans="1:4" x14ac:dyDescent="0.2">
      <c r="A23" t="s">
        <v>274</v>
      </c>
      <c r="B23" t="s">
        <v>263</v>
      </c>
      <c r="C23" t="s">
        <v>24</v>
      </c>
      <c r="D23" s="3">
        <v>11589616</v>
      </c>
    </row>
    <row r="24" spans="1:4" x14ac:dyDescent="0.2">
      <c r="A24" t="s">
        <v>271</v>
      </c>
      <c r="B24" t="s">
        <v>231</v>
      </c>
      <c r="C24" t="s">
        <v>48</v>
      </c>
      <c r="D24" s="3">
        <v>397621</v>
      </c>
    </row>
    <row r="25" spans="1:4" x14ac:dyDescent="0.2">
      <c r="A25" t="s">
        <v>267</v>
      </c>
      <c r="B25" t="s">
        <v>190</v>
      </c>
      <c r="C25" t="s">
        <v>67</v>
      </c>
      <c r="D25" s="3">
        <v>12123198</v>
      </c>
    </row>
    <row r="26" spans="1:4" x14ac:dyDescent="0.2">
      <c r="A26" t="s">
        <v>275</v>
      </c>
      <c r="B26" t="s">
        <v>276</v>
      </c>
      <c r="C26" t="s">
        <v>264</v>
      </c>
      <c r="D26" s="3">
        <v>62273</v>
      </c>
    </row>
    <row r="27" spans="1:4" x14ac:dyDescent="0.2">
      <c r="A27" t="s">
        <v>269</v>
      </c>
      <c r="B27" t="s">
        <v>201</v>
      </c>
      <c r="C27" t="s">
        <v>68</v>
      </c>
      <c r="D27" s="3">
        <v>771612</v>
      </c>
    </row>
    <row r="28" spans="1:4" x14ac:dyDescent="0.2">
      <c r="A28" t="s">
        <v>271</v>
      </c>
      <c r="B28" t="s">
        <v>232</v>
      </c>
      <c r="C28" t="s">
        <v>233</v>
      </c>
      <c r="D28" s="3">
        <v>11673029</v>
      </c>
    </row>
    <row r="29" spans="1:4" x14ac:dyDescent="0.2">
      <c r="A29" t="s">
        <v>271</v>
      </c>
      <c r="B29" t="s">
        <v>214</v>
      </c>
      <c r="C29" t="s">
        <v>218</v>
      </c>
      <c r="D29" s="3">
        <v>26221</v>
      </c>
    </row>
    <row r="30" spans="1:4" x14ac:dyDescent="0.2">
      <c r="A30" t="s">
        <v>274</v>
      </c>
      <c r="B30" t="s">
        <v>258</v>
      </c>
      <c r="C30" t="s">
        <v>69</v>
      </c>
      <c r="D30" s="3">
        <v>3280815</v>
      </c>
    </row>
    <row r="31" spans="1:4" x14ac:dyDescent="0.2">
      <c r="A31" t="s">
        <v>267</v>
      </c>
      <c r="B31" t="s">
        <v>188</v>
      </c>
      <c r="C31" t="s">
        <v>70</v>
      </c>
      <c r="D31" s="3">
        <v>2351625</v>
      </c>
    </row>
    <row r="32" spans="1:4" x14ac:dyDescent="0.2">
      <c r="A32" t="s">
        <v>271</v>
      </c>
      <c r="B32" t="s">
        <v>232</v>
      </c>
      <c r="C32" t="s">
        <v>14</v>
      </c>
      <c r="D32" s="3">
        <v>212559409</v>
      </c>
    </row>
    <row r="33" spans="1:4" x14ac:dyDescent="0.2">
      <c r="A33" t="s">
        <v>271</v>
      </c>
      <c r="B33" t="s">
        <v>214</v>
      </c>
      <c r="C33" t="s">
        <v>219</v>
      </c>
      <c r="D33" s="3">
        <v>30237</v>
      </c>
    </row>
    <row r="34" spans="1:4" x14ac:dyDescent="0.2">
      <c r="A34" t="s">
        <v>270</v>
      </c>
      <c r="B34" t="s">
        <v>209</v>
      </c>
      <c r="C34" t="s">
        <v>210</v>
      </c>
      <c r="D34" s="3">
        <v>437483</v>
      </c>
    </row>
    <row r="35" spans="1:4" x14ac:dyDescent="0.2">
      <c r="A35" t="s">
        <v>274</v>
      </c>
      <c r="B35" t="s">
        <v>250</v>
      </c>
      <c r="C35" t="s">
        <v>71</v>
      </c>
      <c r="D35" s="3">
        <v>6948445</v>
      </c>
    </row>
    <row r="36" spans="1:4" x14ac:dyDescent="0.2">
      <c r="A36" t="s">
        <v>267</v>
      </c>
      <c r="B36" t="s">
        <v>190</v>
      </c>
      <c r="C36" t="s">
        <v>72</v>
      </c>
      <c r="D36" s="3">
        <v>20903278</v>
      </c>
    </row>
    <row r="37" spans="1:4" x14ac:dyDescent="0.2">
      <c r="A37" t="s">
        <v>267</v>
      </c>
      <c r="B37" t="s">
        <v>179</v>
      </c>
      <c r="C37" t="s">
        <v>73</v>
      </c>
      <c r="D37" s="3">
        <v>11890781</v>
      </c>
    </row>
    <row r="38" spans="1:4" x14ac:dyDescent="0.2">
      <c r="A38" t="s">
        <v>267</v>
      </c>
      <c r="B38" t="s">
        <v>190</v>
      </c>
      <c r="C38" t="s">
        <v>191</v>
      </c>
      <c r="D38" s="3">
        <v>555988</v>
      </c>
    </row>
    <row r="39" spans="1:4" x14ac:dyDescent="0.2">
      <c r="A39" t="s">
        <v>270</v>
      </c>
      <c r="B39" t="s">
        <v>209</v>
      </c>
      <c r="C39" t="s">
        <v>74</v>
      </c>
      <c r="D39" s="3">
        <v>16718971.000000002</v>
      </c>
    </row>
    <row r="40" spans="1:4" x14ac:dyDescent="0.2">
      <c r="A40" t="s">
        <v>267</v>
      </c>
      <c r="B40" t="s">
        <v>185</v>
      </c>
      <c r="C40" t="s">
        <v>75</v>
      </c>
      <c r="D40" s="3">
        <v>26545864</v>
      </c>
    </row>
    <row r="41" spans="1:4" x14ac:dyDescent="0.2">
      <c r="A41" t="s">
        <v>275</v>
      </c>
      <c r="B41" t="s">
        <v>276</v>
      </c>
      <c r="C41" t="s">
        <v>4</v>
      </c>
      <c r="D41" s="3">
        <v>37742157</v>
      </c>
    </row>
    <row r="42" spans="1:4" x14ac:dyDescent="0.2">
      <c r="A42" t="s">
        <v>271</v>
      </c>
      <c r="B42" t="s">
        <v>214</v>
      </c>
      <c r="C42" t="s">
        <v>220</v>
      </c>
      <c r="D42" s="3">
        <v>65720</v>
      </c>
    </row>
    <row r="43" spans="1:4" x14ac:dyDescent="0.2">
      <c r="A43" t="s">
        <v>267</v>
      </c>
      <c r="B43" t="s">
        <v>185</v>
      </c>
      <c r="C43" t="s">
        <v>76</v>
      </c>
      <c r="D43" s="3">
        <v>4829764</v>
      </c>
    </row>
    <row r="44" spans="1:4" x14ac:dyDescent="0.2">
      <c r="A44" t="s">
        <v>267</v>
      </c>
      <c r="B44" t="s">
        <v>185</v>
      </c>
      <c r="C44" t="s">
        <v>77</v>
      </c>
      <c r="D44" s="3">
        <v>16425859</v>
      </c>
    </row>
    <row r="45" spans="1:4" x14ac:dyDescent="0.2">
      <c r="A45" t="s">
        <v>274</v>
      </c>
      <c r="B45" t="s">
        <v>254</v>
      </c>
      <c r="C45" t="s">
        <v>255</v>
      </c>
      <c r="D45" s="3">
        <v>173859</v>
      </c>
    </row>
    <row r="46" spans="1:4" x14ac:dyDescent="0.2">
      <c r="A46" t="s">
        <v>271</v>
      </c>
      <c r="B46" t="s">
        <v>232</v>
      </c>
      <c r="C46" t="s">
        <v>78</v>
      </c>
      <c r="D46" s="3">
        <v>19116209</v>
      </c>
    </row>
    <row r="47" spans="1:4" x14ac:dyDescent="0.2">
      <c r="A47" t="s">
        <v>270</v>
      </c>
      <c r="B47" t="s">
        <v>203</v>
      </c>
      <c r="C47" t="s">
        <v>79</v>
      </c>
      <c r="D47" s="3">
        <v>1439323774</v>
      </c>
    </row>
    <row r="48" spans="1:4" x14ac:dyDescent="0.2">
      <c r="A48" t="s">
        <v>270</v>
      </c>
      <c r="B48" t="s">
        <v>203</v>
      </c>
      <c r="C48" t="s">
        <v>204</v>
      </c>
      <c r="D48" s="3">
        <v>7496988</v>
      </c>
    </row>
    <row r="49" spans="1:4" x14ac:dyDescent="0.2">
      <c r="A49" t="s">
        <v>270</v>
      </c>
      <c r="B49" t="s">
        <v>203</v>
      </c>
      <c r="C49" t="s">
        <v>205</v>
      </c>
      <c r="D49" s="3">
        <v>649342</v>
      </c>
    </row>
    <row r="50" spans="1:4" x14ac:dyDescent="0.2">
      <c r="A50" t="s">
        <v>270</v>
      </c>
      <c r="B50" t="s">
        <v>203</v>
      </c>
      <c r="C50" t="s">
        <v>206</v>
      </c>
      <c r="D50" s="3">
        <v>23816775</v>
      </c>
    </row>
    <row r="51" spans="1:4" x14ac:dyDescent="0.2">
      <c r="A51" t="s">
        <v>271</v>
      </c>
      <c r="B51" t="s">
        <v>232</v>
      </c>
      <c r="C51" t="s">
        <v>13</v>
      </c>
      <c r="D51" s="3">
        <v>50882884</v>
      </c>
    </row>
    <row r="52" spans="1:4" x14ac:dyDescent="0.2">
      <c r="A52" t="s">
        <v>267</v>
      </c>
      <c r="B52" t="s">
        <v>179</v>
      </c>
      <c r="C52" t="s">
        <v>180</v>
      </c>
      <c r="D52" s="3">
        <v>869595</v>
      </c>
    </row>
    <row r="53" spans="1:4" x14ac:dyDescent="0.2">
      <c r="A53" t="s">
        <v>267</v>
      </c>
      <c r="B53" t="s">
        <v>185</v>
      </c>
      <c r="C53" t="s">
        <v>186</v>
      </c>
      <c r="D53" s="3">
        <v>5518092</v>
      </c>
    </row>
    <row r="54" spans="1:4" x14ac:dyDescent="0.2">
      <c r="A54" t="s">
        <v>273</v>
      </c>
      <c r="B54" t="s">
        <v>242</v>
      </c>
      <c r="C54" t="s">
        <v>244</v>
      </c>
      <c r="D54" s="3">
        <v>17564</v>
      </c>
    </row>
    <row r="55" spans="1:4" x14ac:dyDescent="0.2">
      <c r="A55" t="s">
        <v>271</v>
      </c>
      <c r="B55" t="s">
        <v>231</v>
      </c>
      <c r="C55" t="s">
        <v>49</v>
      </c>
      <c r="D55" s="3">
        <v>5094114</v>
      </c>
    </row>
    <row r="56" spans="1:4" x14ac:dyDescent="0.2">
      <c r="A56" t="s">
        <v>267</v>
      </c>
      <c r="B56" t="s">
        <v>190</v>
      </c>
      <c r="C56" t="s">
        <v>192</v>
      </c>
      <c r="D56" s="3">
        <v>26378275</v>
      </c>
    </row>
    <row r="57" spans="1:4" x14ac:dyDescent="0.2">
      <c r="A57" t="s">
        <v>274</v>
      </c>
      <c r="B57" t="s">
        <v>258</v>
      </c>
      <c r="C57" t="s">
        <v>81</v>
      </c>
      <c r="D57" s="3">
        <v>4105268</v>
      </c>
    </row>
    <row r="58" spans="1:4" x14ac:dyDescent="0.2">
      <c r="A58" t="s">
        <v>271</v>
      </c>
      <c r="B58" t="s">
        <v>214</v>
      </c>
      <c r="C58" t="s">
        <v>82</v>
      </c>
      <c r="D58" s="3">
        <v>11326616</v>
      </c>
    </row>
    <row r="59" spans="1:4" x14ac:dyDescent="0.2">
      <c r="A59" t="s">
        <v>271</v>
      </c>
      <c r="B59" t="s">
        <v>214</v>
      </c>
      <c r="C59" t="s">
        <v>221</v>
      </c>
      <c r="D59" s="3">
        <v>164100</v>
      </c>
    </row>
    <row r="60" spans="1:4" x14ac:dyDescent="0.2">
      <c r="A60" t="s">
        <v>268</v>
      </c>
      <c r="B60" t="s">
        <v>197</v>
      </c>
      <c r="C60" t="s">
        <v>83</v>
      </c>
      <c r="D60" s="3">
        <v>1207361</v>
      </c>
    </row>
    <row r="61" spans="1:4" x14ac:dyDescent="0.2">
      <c r="A61" t="s">
        <v>274</v>
      </c>
      <c r="B61" t="s">
        <v>250</v>
      </c>
      <c r="C61" t="s">
        <v>251</v>
      </c>
      <c r="D61" s="3">
        <v>10708982</v>
      </c>
    </row>
    <row r="62" spans="1:4" x14ac:dyDescent="0.2">
      <c r="A62" t="s">
        <v>270</v>
      </c>
      <c r="B62" t="s">
        <v>203</v>
      </c>
      <c r="C62" t="s">
        <v>207</v>
      </c>
      <c r="D62" s="3">
        <v>25778815</v>
      </c>
    </row>
    <row r="63" spans="1:4" x14ac:dyDescent="0.2">
      <c r="A63" t="s">
        <v>267</v>
      </c>
      <c r="B63" t="s">
        <v>185</v>
      </c>
      <c r="C63" t="s">
        <v>187</v>
      </c>
      <c r="D63" s="3">
        <v>89561404</v>
      </c>
    </row>
    <row r="64" spans="1:4" x14ac:dyDescent="0.2">
      <c r="A64" t="s">
        <v>274</v>
      </c>
      <c r="B64" t="s">
        <v>254</v>
      </c>
      <c r="C64" t="s">
        <v>26</v>
      </c>
      <c r="D64" s="3">
        <v>5792203</v>
      </c>
    </row>
    <row r="65" spans="1:4" x14ac:dyDescent="0.2">
      <c r="A65" t="s">
        <v>267</v>
      </c>
      <c r="B65" t="s">
        <v>179</v>
      </c>
      <c r="C65" t="s">
        <v>84</v>
      </c>
      <c r="D65" s="3">
        <v>988002</v>
      </c>
    </row>
    <row r="66" spans="1:4" x14ac:dyDescent="0.2">
      <c r="A66" t="s">
        <v>271</v>
      </c>
      <c r="B66" t="s">
        <v>214</v>
      </c>
      <c r="C66" t="s">
        <v>85</v>
      </c>
      <c r="D66" s="3">
        <v>71991</v>
      </c>
    </row>
    <row r="67" spans="1:4" x14ac:dyDescent="0.2">
      <c r="A67" t="s">
        <v>271</v>
      </c>
      <c r="B67" t="s">
        <v>214</v>
      </c>
      <c r="C67" t="s">
        <v>86</v>
      </c>
      <c r="D67" s="3">
        <v>10847904</v>
      </c>
    </row>
    <row r="68" spans="1:4" x14ac:dyDescent="0.2">
      <c r="A68" t="s">
        <v>271</v>
      </c>
      <c r="B68" t="s">
        <v>232</v>
      </c>
      <c r="C68" t="s">
        <v>87</v>
      </c>
      <c r="D68" s="3">
        <v>17643060</v>
      </c>
    </row>
    <row r="69" spans="1:4" x14ac:dyDescent="0.2">
      <c r="A69" t="s">
        <v>268</v>
      </c>
      <c r="B69" t="s">
        <v>195</v>
      </c>
      <c r="C69" t="s">
        <v>37</v>
      </c>
      <c r="D69" s="3">
        <v>102334403</v>
      </c>
    </row>
    <row r="70" spans="1:4" x14ac:dyDescent="0.2">
      <c r="A70" t="s">
        <v>271</v>
      </c>
      <c r="B70" t="s">
        <v>231</v>
      </c>
      <c r="C70" t="s">
        <v>88</v>
      </c>
      <c r="D70" s="3">
        <v>6486201</v>
      </c>
    </row>
    <row r="71" spans="1:4" x14ac:dyDescent="0.2">
      <c r="A71" t="s">
        <v>267</v>
      </c>
      <c r="B71" t="s">
        <v>185</v>
      </c>
      <c r="C71" t="s">
        <v>89</v>
      </c>
      <c r="D71" s="3">
        <v>1402985</v>
      </c>
    </row>
    <row r="72" spans="1:4" x14ac:dyDescent="0.2">
      <c r="A72" t="s">
        <v>267</v>
      </c>
      <c r="B72" t="s">
        <v>179</v>
      </c>
      <c r="C72" t="s">
        <v>90</v>
      </c>
      <c r="D72" s="3">
        <v>3546427</v>
      </c>
    </row>
    <row r="73" spans="1:4" x14ac:dyDescent="0.2">
      <c r="A73" t="s">
        <v>274</v>
      </c>
      <c r="B73" t="s">
        <v>254</v>
      </c>
      <c r="C73" t="s">
        <v>91</v>
      </c>
      <c r="D73" s="3">
        <v>1326539</v>
      </c>
    </row>
    <row r="74" spans="1:4" x14ac:dyDescent="0.2">
      <c r="A74" t="s">
        <v>267</v>
      </c>
      <c r="B74" t="s">
        <v>188</v>
      </c>
      <c r="C74" t="s">
        <v>189</v>
      </c>
      <c r="D74" s="3">
        <v>1160164</v>
      </c>
    </row>
    <row r="75" spans="1:4" x14ac:dyDescent="0.2">
      <c r="A75" t="s">
        <v>267</v>
      </c>
      <c r="B75" t="s">
        <v>179</v>
      </c>
      <c r="C75" t="s">
        <v>92</v>
      </c>
      <c r="D75" s="3">
        <v>114963583</v>
      </c>
    </row>
    <row r="76" spans="1:4" x14ac:dyDescent="0.2">
      <c r="A76" t="s">
        <v>271</v>
      </c>
      <c r="B76" t="s">
        <v>232</v>
      </c>
      <c r="C76" t="s">
        <v>234</v>
      </c>
      <c r="D76" s="3">
        <v>3483</v>
      </c>
    </row>
    <row r="77" spans="1:4" x14ac:dyDescent="0.2">
      <c r="A77" t="s">
        <v>274</v>
      </c>
      <c r="B77" t="s">
        <v>254</v>
      </c>
      <c r="C77" t="s">
        <v>256</v>
      </c>
      <c r="D77" s="3">
        <v>48865</v>
      </c>
    </row>
    <row r="78" spans="1:4" x14ac:dyDescent="0.2">
      <c r="A78" t="s">
        <v>273</v>
      </c>
      <c r="B78" t="s">
        <v>237</v>
      </c>
      <c r="C78" t="s">
        <v>93</v>
      </c>
      <c r="D78" s="3">
        <v>896444</v>
      </c>
    </row>
    <row r="79" spans="1:4" x14ac:dyDescent="0.2">
      <c r="A79" t="s">
        <v>274</v>
      </c>
      <c r="B79" t="s">
        <v>254</v>
      </c>
      <c r="C79" t="s">
        <v>9</v>
      </c>
      <c r="D79" s="3">
        <v>5540718</v>
      </c>
    </row>
    <row r="80" spans="1:4" x14ac:dyDescent="0.2">
      <c r="A80" t="s">
        <v>274</v>
      </c>
      <c r="B80" t="s">
        <v>263</v>
      </c>
      <c r="C80" t="s">
        <v>8</v>
      </c>
      <c r="D80" s="3">
        <v>65273512</v>
      </c>
    </row>
    <row r="81" spans="1:4" x14ac:dyDescent="0.2">
      <c r="A81" t="s">
        <v>271</v>
      </c>
      <c r="B81" t="s">
        <v>232</v>
      </c>
      <c r="C81" t="s">
        <v>235</v>
      </c>
      <c r="D81" s="3">
        <v>298682</v>
      </c>
    </row>
    <row r="82" spans="1:4" x14ac:dyDescent="0.2">
      <c r="A82" t="s">
        <v>273</v>
      </c>
      <c r="B82" t="s">
        <v>242</v>
      </c>
      <c r="C82" t="s">
        <v>245</v>
      </c>
      <c r="D82" s="3">
        <v>280904</v>
      </c>
    </row>
    <row r="83" spans="1:4" x14ac:dyDescent="0.2">
      <c r="A83" t="s">
        <v>267</v>
      </c>
      <c r="B83" t="s">
        <v>185</v>
      </c>
      <c r="C83" t="s">
        <v>94</v>
      </c>
      <c r="D83" s="3">
        <v>2225728</v>
      </c>
    </row>
    <row r="84" spans="1:4" x14ac:dyDescent="0.2">
      <c r="A84" t="s">
        <v>267</v>
      </c>
      <c r="B84" t="s">
        <v>190</v>
      </c>
      <c r="C84" t="s">
        <v>193</v>
      </c>
      <c r="D84" s="3">
        <v>2416664</v>
      </c>
    </row>
    <row r="85" spans="1:4" x14ac:dyDescent="0.2">
      <c r="A85" t="s">
        <v>268</v>
      </c>
      <c r="B85" t="s">
        <v>197</v>
      </c>
      <c r="C85" t="s">
        <v>95</v>
      </c>
      <c r="D85" s="3">
        <v>3989175</v>
      </c>
    </row>
    <row r="86" spans="1:4" x14ac:dyDescent="0.2">
      <c r="A86" t="s">
        <v>274</v>
      </c>
      <c r="B86" t="s">
        <v>263</v>
      </c>
      <c r="C86" t="s">
        <v>5</v>
      </c>
      <c r="D86" s="3">
        <v>83783945</v>
      </c>
    </row>
    <row r="87" spans="1:4" x14ac:dyDescent="0.2">
      <c r="A87" t="s">
        <v>267</v>
      </c>
      <c r="B87" t="s">
        <v>190</v>
      </c>
      <c r="C87" t="s">
        <v>96</v>
      </c>
      <c r="D87" s="3">
        <v>31072945</v>
      </c>
    </row>
    <row r="88" spans="1:4" x14ac:dyDescent="0.2">
      <c r="A88" t="s">
        <v>274</v>
      </c>
      <c r="B88" t="s">
        <v>258</v>
      </c>
      <c r="C88" t="s">
        <v>259</v>
      </c>
      <c r="D88" s="3">
        <v>33691</v>
      </c>
    </row>
    <row r="89" spans="1:4" x14ac:dyDescent="0.2">
      <c r="A89" t="s">
        <v>274</v>
      </c>
      <c r="B89" t="s">
        <v>258</v>
      </c>
      <c r="C89" t="s">
        <v>27</v>
      </c>
      <c r="D89" s="3">
        <v>10423056</v>
      </c>
    </row>
    <row r="90" spans="1:4" x14ac:dyDescent="0.2">
      <c r="A90" t="s">
        <v>275</v>
      </c>
      <c r="B90" t="s">
        <v>276</v>
      </c>
      <c r="C90" t="s">
        <v>265</v>
      </c>
      <c r="D90" s="3">
        <v>56772</v>
      </c>
    </row>
    <row r="91" spans="1:4" x14ac:dyDescent="0.2">
      <c r="A91" t="s">
        <v>271</v>
      </c>
      <c r="B91" t="s">
        <v>214</v>
      </c>
      <c r="C91" t="s">
        <v>97</v>
      </c>
      <c r="D91" s="3">
        <v>112519</v>
      </c>
    </row>
    <row r="92" spans="1:4" x14ac:dyDescent="0.2">
      <c r="A92" t="s">
        <v>271</v>
      </c>
      <c r="B92" t="s">
        <v>214</v>
      </c>
      <c r="C92" t="s">
        <v>222</v>
      </c>
      <c r="D92" s="3">
        <v>400127</v>
      </c>
    </row>
    <row r="93" spans="1:4" x14ac:dyDescent="0.2">
      <c r="A93" t="s">
        <v>273</v>
      </c>
      <c r="B93" t="s">
        <v>121</v>
      </c>
      <c r="C93" t="s">
        <v>239</v>
      </c>
      <c r="D93" s="3">
        <v>168783</v>
      </c>
    </row>
    <row r="94" spans="1:4" x14ac:dyDescent="0.2">
      <c r="A94" t="s">
        <v>271</v>
      </c>
      <c r="B94" t="s">
        <v>231</v>
      </c>
      <c r="C94" t="s">
        <v>50</v>
      </c>
      <c r="D94" s="3">
        <v>17915567</v>
      </c>
    </row>
    <row r="95" spans="1:4" x14ac:dyDescent="0.2">
      <c r="A95" t="s">
        <v>267</v>
      </c>
      <c r="B95" t="s">
        <v>190</v>
      </c>
      <c r="C95" t="s">
        <v>98</v>
      </c>
      <c r="D95" s="3">
        <v>13132792</v>
      </c>
    </row>
    <row r="96" spans="1:4" x14ac:dyDescent="0.2">
      <c r="A96" t="s">
        <v>267</v>
      </c>
      <c r="B96" t="s">
        <v>190</v>
      </c>
      <c r="C96" t="s">
        <v>99</v>
      </c>
      <c r="D96" s="3">
        <v>1967998</v>
      </c>
    </row>
    <row r="97" spans="1:4" x14ac:dyDescent="0.2">
      <c r="A97" t="s">
        <v>271</v>
      </c>
      <c r="B97" t="s">
        <v>232</v>
      </c>
      <c r="C97" t="s">
        <v>100</v>
      </c>
      <c r="D97" s="3">
        <v>786559</v>
      </c>
    </row>
    <row r="98" spans="1:4" x14ac:dyDescent="0.2">
      <c r="A98" t="s">
        <v>271</v>
      </c>
      <c r="B98" t="s">
        <v>214</v>
      </c>
      <c r="C98" t="s">
        <v>101</v>
      </c>
      <c r="D98" s="3">
        <v>11402533</v>
      </c>
    </row>
    <row r="99" spans="1:4" x14ac:dyDescent="0.2">
      <c r="A99" t="s">
        <v>274</v>
      </c>
      <c r="B99" t="s">
        <v>258</v>
      </c>
      <c r="C99" t="s">
        <v>260</v>
      </c>
      <c r="D99" s="3">
        <v>809</v>
      </c>
    </row>
    <row r="100" spans="1:4" x14ac:dyDescent="0.2">
      <c r="A100" t="s">
        <v>271</v>
      </c>
      <c r="B100" t="s">
        <v>231</v>
      </c>
      <c r="C100" t="s">
        <v>51</v>
      </c>
      <c r="D100" s="3">
        <v>9904608</v>
      </c>
    </row>
    <row r="101" spans="1:4" x14ac:dyDescent="0.2">
      <c r="A101" t="s">
        <v>274</v>
      </c>
      <c r="B101" t="s">
        <v>250</v>
      </c>
      <c r="C101" t="s">
        <v>28</v>
      </c>
      <c r="D101" s="3">
        <v>9660350</v>
      </c>
    </row>
    <row r="102" spans="1:4" x14ac:dyDescent="0.2">
      <c r="A102" t="s">
        <v>274</v>
      </c>
      <c r="B102" t="s">
        <v>254</v>
      </c>
      <c r="C102" t="s">
        <v>1</v>
      </c>
      <c r="D102" s="3">
        <v>341250</v>
      </c>
    </row>
    <row r="103" spans="1:4" x14ac:dyDescent="0.2">
      <c r="A103" t="s">
        <v>269</v>
      </c>
      <c r="B103" t="s">
        <v>201</v>
      </c>
      <c r="C103" t="s">
        <v>44</v>
      </c>
      <c r="D103" s="3">
        <v>1380004385</v>
      </c>
    </row>
    <row r="104" spans="1:4" x14ac:dyDescent="0.2">
      <c r="A104" t="s">
        <v>270</v>
      </c>
      <c r="B104" t="s">
        <v>209</v>
      </c>
      <c r="C104" t="s">
        <v>19</v>
      </c>
      <c r="D104" s="3">
        <v>273523621</v>
      </c>
    </row>
    <row r="105" spans="1:4" x14ac:dyDescent="0.2">
      <c r="A105" t="s">
        <v>269</v>
      </c>
      <c r="B105" t="s">
        <v>201</v>
      </c>
      <c r="C105" t="s">
        <v>202</v>
      </c>
      <c r="D105" s="3">
        <v>83992953</v>
      </c>
    </row>
    <row r="106" spans="1:4" x14ac:dyDescent="0.2">
      <c r="A106" t="s">
        <v>268</v>
      </c>
      <c r="B106" t="s">
        <v>197</v>
      </c>
      <c r="C106" t="s">
        <v>38</v>
      </c>
      <c r="D106" s="3">
        <v>40222503</v>
      </c>
    </row>
    <row r="107" spans="1:4" x14ac:dyDescent="0.2">
      <c r="A107" t="s">
        <v>274</v>
      </c>
      <c r="B107" t="s">
        <v>254</v>
      </c>
      <c r="C107" t="s">
        <v>29</v>
      </c>
      <c r="D107" s="3">
        <v>4937796</v>
      </c>
    </row>
    <row r="108" spans="1:4" x14ac:dyDescent="0.2">
      <c r="A108" t="s">
        <v>274</v>
      </c>
      <c r="B108" t="s">
        <v>254</v>
      </c>
      <c r="C108" t="s">
        <v>257</v>
      </c>
      <c r="D108" s="3">
        <v>85032</v>
      </c>
    </row>
    <row r="109" spans="1:4" x14ac:dyDescent="0.2">
      <c r="A109" t="s">
        <v>268</v>
      </c>
      <c r="B109" t="s">
        <v>197</v>
      </c>
      <c r="C109" t="s">
        <v>102</v>
      </c>
      <c r="D109" s="3">
        <v>8655541</v>
      </c>
    </row>
    <row r="110" spans="1:4" x14ac:dyDescent="0.2">
      <c r="A110" t="s">
        <v>274</v>
      </c>
      <c r="B110" t="s">
        <v>258</v>
      </c>
      <c r="C110" t="s">
        <v>15</v>
      </c>
      <c r="D110" s="3">
        <v>60461828</v>
      </c>
    </row>
    <row r="111" spans="1:4" x14ac:dyDescent="0.2">
      <c r="A111" t="s">
        <v>271</v>
      </c>
      <c r="B111" t="s">
        <v>214</v>
      </c>
      <c r="C111" t="s">
        <v>52</v>
      </c>
      <c r="D111" s="3">
        <v>2961161</v>
      </c>
    </row>
    <row r="112" spans="1:4" x14ac:dyDescent="0.2">
      <c r="A112" t="s">
        <v>270</v>
      </c>
      <c r="B112" t="s">
        <v>203</v>
      </c>
      <c r="C112" t="s">
        <v>11</v>
      </c>
      <c r="D112" s="3">
        <v>126476458</v>
      </c>
    </row>
    <row r="113" spans="1:4" x14ac:dyDescent="0.2">
      <c r="A113" t="s">
        <v>268</v>
      </c>
      <c r="B113" t="s">
        <v>197</v>
      </c>
      <c r="C113" t="s">
        <v>39</v>
      </c>
      <c r="D113" s="3">
        <v>10203140</v>
      </c>
    </row>
    <row r="114" spans="1:4" x14ac:dyDescent="0.2">
      <c r="A114" t="s">
        <v>269</v>
      </c>
      <c r="B114" t="s">
        <v>200</v>
      </c>
      <c r="C114" t="s">
        <v>103</v>
      </c>
      <c r="D114" s="3">
        <v>18776707</v>
      </c>
    </row>
    <row r="115" spans="1:4" x14ac:dyDescent="0.2">
      <c r="A115" t="s">
        <v>267</v>
      </c>
      <c r="B115" t="s">
        <v>179</v>
      </c>
      <c r="C115" t="s">
        <v>16</v>
      </c>
      <c r="D115" s="3">
        <v>53771300</v>
      </c>
    </row>
    <row r="116" spans="1:4" x14ac:dyDescent="0.2">
      <c r="A116" t="s">
        <v>273</v>
      </c>
      <c r="B116" t="s">
        <v>121</v>
      </c>
      <c r="C116" t="s">
        <v>104</v>
      </c>
      <c r="D116" s="3">
        <v>119446</v>
      </c>
    </row>
    <row r="117" spans="1:4" x14ac:dyDescent="0.2">
      <c r="A117" t="s">
        <v>268</v>
      </c>
      <c r="B117" t="s">
        <v>197</v>
      </c>
      <c r="C117" t="s">
        <v>40</v>
      </c>
      <c r="D117" s="3">
        <v>4270563</v>
      </c>
    </row>
    <row r="118" spans="1:4" x14ac:dyDescent="0.2">
      <c r="A118" t="s">
        <v>269</v>
      </c>
      <c r="B118" t="s">
        <v>200</v>
      </c>
      <c r="C118" t="s">
        <v>45</v>
      </c>
      <c r="D118" s="3">
        <v>6524191</v>
      </c>
    </row>
    <row r="119" spans="1:4" x14ac:dyDescent="0.2">
      <c r="A119" t="s">
        <v>270</v>
      </c>
      <c r="B119" t="s">
        <v>209</v>
      </c>
      <c r="C119" t="s">
        <v>211</v>
      </c>
      <c r="D119" s="3">
        <v>7275556</v>
      </c>
    </row>
    <row r="120" spans="1:4" x14ac:dyDescent="0.2">
      <c r="A120" t="s">
        <v>274</v>
      </c>
      <c r="B120" t="s">
        <v>254</v>
      </c>
      <c r="C120" t="s">
        <v>106</v>
      </c>
      <c r="D120" s="3">
        <v>1886202</v>
      </c>
    </row>
    <row r="121" spans="1:4" x14ac:dyDescent="0.2">
      <c r="A121" t="s">
        <v>268</v>
      </c>
      <c r="B121" t="s">
        <v>197</v>
      </c>
      <c r="C121" t="s">
        <v>107</v>
      </c>
      <c r="D121" s="3">
        <v>6825442</v>
      </c>
    </row>
    <row r="122" spans="1:4" x14ac:dyDescent="0.2">
      <c r="A122" t="s">
        <v>267</v>
      </c>
      <c r="B122" t="s">
        <v>188</v>
      </c>
      <c r="C122" t="s">
        <v>108</v>
      </c>
      <c r="D122" s="3">
        <v>2142252</v>
      </c>
    </row>
    <row r="123" spans="1:4" x14ac:dyDescent="0.2">
      <c r="A123" t="s">
        <v>267</v>
      </c>
      <c r="B123" t="s">
        <v>190</v>
      </c>
      <c r="C123" t="s">
        <v>109</v>
      </c>
      <c r="D123" s="3">
        <v>5057677</v>
      </c>
    </row>
    <row r="124" spans="1:4" x14ac:dyDescent="0.2">
      <c r="A124" t="s">
        <v>268</v>
      </c>
      <c r="B124" t="s">
        <v>195</v>
      </c>
      <c r="C124" t="s">
        <v>110</v>
      </c>
      <c r="D124" s="3">
        <v>6871287</v>
      </c>
    </row>
    <row r="125" spans="1:4" x14ac:dyDescent="0.2">
      <c r="A125" t="s">
        <v>274</v>
      </c>
      <c r="B125" t="s">
        <v>263</v>
      </c>
      <c r="C125" t="s">
        <v>111</v>
      </c>
      <c r="D125" s="3">
        <v>38137</v>
      </c>
    </row>
    <row r="126" spans="1:4" x14ac:dyDescent="0.2">
      <c r="A126" t="s">
        <v>274</v>
      </c>
      <c r="B126" t="s">
        <v>254</v>
      </c>
      <c r="C126" t="s">
        <v>112</v>
      </c>
      <c r="D126" s="3">
        <v>2722291</v>
      </c>
    </row>
    <row r="127" spans="1:4" x14ac:dyDescent="0.2">
      <c r="A127" t="s">
        <v>274</v>
      </c>
      <c r="B127" t="s">
        <v>263</v>
      </c>
      <c r="C127" t="s">
        <v>30</v>
      </c>
      <c r="D127" s="3">
        <v>625976</v>
      </c>
    </row>
    <row r="128" spans="1:4" x14ac:dyDescent="0.2">
      <c r="A128" t="s">
        <v>267</v>
      </c>
      <c r="B128" t="s">
        <v>179</v>
      </c>
      <c r="C128" t="s">
        <v>113</v>
      </c>
      <c r="D128" s="3">
        <v>27691019</v>
      </c>
    </row>
    <row r="129" spans="1:4" x14ac:dyDescent="0.2">
      <c r="A129" t="s">
        <v>267</v>
      </c>
      <c r="B129" t="s">
        <v>179</v>
      </c>
      <c r="C129" t="s">
        <v>114</v>
      </c>
      <c r="D129" s="3">
        <v>19129955</v>
      </c>
    </row>
    <row r="130" spans="1:4" x14ac:dyDescent="0.2">
      <c r="A130" t="s">
        <v>270</v>
      </c>
      <c r="B130" t="s">
        <v>209</v>
      </c>
      <c r="C130" t="s">
        <v>20</v>
      </c>
      <c r="D130" s="3">
        <v>32365998</v>
      </c>
    </row>
    <row r="131" spans="1:4" x14ac:dyDescent="0.2">
      <c r="A131" t="s">
        <v>269</v>
      </c>
      <c r="B131" t="s">
        <v>201</v>
      </c>
      <c r="C131" t="s">
        <v>115</v>
      </c>
      <c r="D131" s="3">
        <v>540542</v>
      </c>
    </row>
    <row r="132" spans="1:4" x14ac:dyDescent="0.2">
      <c r="A132" t="s">
        <v>267</v>
      </c>
      <c r="B132" t="s">
        <v>190</v>
      </c>
      <c r="C132" t="s">
        <v>116</v>
      </c>
      <c r="D132" s="3">
        <v>20250834</v>
      </c>
    </row>
    <row r="133" spans="1:4" x14ac:dyDescent="0.2">
      <c r="A133" t="s">
        <v>274</v>
      </c>
      <c r="B133" t="s">
        <v>258</v>
      </c>
      <c r="C133" t="s">
        <v>117</v>
      </c>
      <c r="D133" s="3">
        <v>441539</v>
      </c>
    </row>
    <row r="134" spans="1:4" x14ac:dyDescent="0.2">
      <c r="A134" t="s">
        <v>273</v>
      </c>
      <c r="B134" t="s">
        <v>121</v>
      </c>
      <c r="C134" t="s">
        <v>118</v>
      </c>
      <c r="D134" s="3">
        <v>59194</v>
      </c>
    </row>
    <row r="135" spans="1:4" x14ac:dyDescent="0.2">
      <c r="A135" t="s">
        <v>271</v>
      </c>
      <c r="B135" t="s">
        <v>214</v>
      </c>
      <c r="C135" t="s">
        <v>223</v>
      </c>
      <c r="D135" s="3">
        <v>375265</v>
      </c>
    </row>
    <row r="136" spans="1:4" x14ac:dyDescent="0.2">
      <c r="A136" t="s">
        <v>267</v>
      </c>
      <c r="B136" t="s">
        <v>190</v>
      </c>
      <c r="C136" t="s">
        <v>119</v>
      </c>
      <c r="D136" s="3">
        <v>4649660</v>
      </c>
    </row>
    <row r="137" spans="1:4" x14ac:dyDescent="0.2">
      <c r="A137" t="s">
        <v>267</v>
      </c>
      <c r="B137" t="s">
        <v>179</v>
      </c>
      <c r="C137" t="s">
        <v>120</v>
      </c>
      <c r="D137" s="3">
        <v>1271767</v>
      </c>
    </row>
    <row r="138" spans="1:4" x14ac:dyDescent="0.2">
      <c r="A138" t="s">
        <v>267</v>
      </c>
      <c r="B138" t="s">
        <v>179</v>
      </c>
      <c r="C138" t="s">
        <v>181</v>
      </c>
      <c r="D138" s="3">
        <v>272813</v>
      </c>
    </row>
    <row r="139" spans="1:4" x14ac:dyDescent="0.2">
      <c r="A139" t="s">
        <v>271</v>
      </c>
      <c r="B139" t="s">
        <v>231</v>
      </c>
      <c r="C139" t="s">
        <v>53</v>
      </c>
      <c r="D139" s="3">
        <v>128932753</v>
      </c>
    </row>
    <row r="140" spans="1:4" x14ac:dyDescent="0.2">
      <c r="A140" t="s">
        <v>273</v>
      </c>
      <c r="B140" t="s">
        <v>121</v>
      </c>
      <c r="C140" t="s">
        <v>240</v>
      </c>
      <c r="D140" s="3">
        <v>115021</v>
      </c>
    </row>
    <row r="141" spans="1:4" x14ac:dyDescent="0.2">
      <c r="A141" t="s">
        <v>274</v>
      </c>
      <c r="B141" t="s">
        <v>263</v>
      </c>
      <c r="C141" t="s">
        <v>31</v>
      </c>
      <c r="D141" s="3">
        <v>39244</v>
      </c>
    </row>
    <row r="142" spans="1:4" x14ac:dyDescent="0.2">
      <c r="A142" t="s">
        <v>270</v>
      </c>
      <c r="B142" t="s">
        <v>203</v>
      </c>
      <c r="C142" t="s">
        <v>122</v>
      </c>
      <c r="D142" s="3">
        <v>3278292</v>
      </c>
    </row>
    <row r="143" spans="1:4" x14ac:dyDescent="0.2">
      <c r="A143" t="s">
        <v>274</v>
      </c>
      <c r="B143" t="s">
        <v>258</v>
      </c>
      <c r="C143" t="s">
        <v>123</v>
      </c>
      <c r="D143" s="3">
        <v>628062</v>
      </c>
    </row>
    <row r="144" spans="1:4" x14ac:dyDescent="0.2">
      <c r="A144" t="s">
        <v>271</v>
      </c>
      <c r="B144" t="s">
        <v>214</v>
      </c>
      <c r="C144" t="s">
        <v>224</v>
      </c>
      <c r="D144" s="3">
        <v>4999</v>
      </c>
    </row>
    <row r="145" spans="1:4" x14ac:dyDescent="0.2">
      <c r="A145" t="s">
        <v>268</v>
      </c>
      <c r="B145" t="s">
        <v>195</v>
      </c>
      <c r="C145" t="s">
        <v>124</v>
      </c>
      <c r="D145" s="3">
        <v>36910558</v>
      </c>
    </row>
    <row r="146" spans="1:4" x14ac:dyDescent="0.2">
      <c r="A146" t="s">
        <v>267</v>
      </c>
      <c r="B146" t="s">
        <v>179</v>
      </c>
      <c r="C146" t="s">
        <v>125</v>
      </c>
      <c r="D146" s="3">
        <v>31255435</v>
      </c>
    </row>
    <row r="147" spans="1:4" x14ac:dyDescent="0.2">
      <c r="A147" t="s">
        <v>270</v>
      </c>
      <c r="B147" t="s">
        <v>209</v>
      </c>
      <c r="C147" t="s">
        <v>21</v>
      </c>
      <c r="D147" s="3">
        <v>54409794</v>
      </c>
    </row>
    <row r="148" spans="1:4" x14ac:dyDescent="0.2">
      <c r="A148" t="s">
        <v>267</v>
      </c>
      <c r="B148" t="s">
        <v>188</v>
      </c>
      <c r="C148" t="s">
        <v>126</v>
      </c>
      <c r="D148" s="3">
        <v>2540916</v>
      </c>
    </row>
    <row r="149" spans="1:4" x14ac:dyDescent="0.2">
      <c r="A149" t="s">
        <v>273</v>
      </c>
      <c r="B149" t="s">
        <v>121</v>
      </c>
      <c r="C149" t="s">
        <v>127</v>
      </c>
      <c r="D149" s="3">
        <v>10834</v>
      </c>
    </row>
    <row r="150" spans="1:4" x14ac:dyDescent="0.2">
      <c r="A150" t="s">
        <v>269</v>
      </c>
      <c r="B150" t="s">
        <v>201</v>
      </c>
      <c r="C150" t="s">
        <v>46</v>
      </c>
      <c r="D150" s="3">
        <v>29136808</v>
      </c>
    </row>
    <row r="151" spans="1:4" x14ac:dyDescent="0.2">
      <c r="A151" t="s">
        <v>274</v>
      </c>
      <c r="B151" t="s">
        <v>263</v>
      </c>
      <c r="C151" t="s">
        <v>32</v>
      </c>
      <c r="D151" s="3">
        <v>17134873</v>
      </c>
    </row>
    <row r="152" spans="1:4" x14ac:dyDescent="0.2">
      <c r="A152" t="s">
        <v>273</v>
      </c>
      <c r="B152" t="s">
        <v>237</v>
      </c>
      <c r="C152" t="s">
        <v>238</v>
      </c>
      <c r="D152" s="3">
        <v>285491</v>
      </c>
    </row>
    <row r="153" spans="1:4" x14ac:dyDescent="0.2">
      <c r="A153" t="s">
        <v>272</v>
      </c>
      <c r="B153" t="s">
        <v>272</v>
      </c>
      <c r="C153" t="s">
        <v>22</v>
      </c>
      <c r="D153" s="3">
        <v>4822233</v>
      </c>
    </row>
    <row r="154" spans="1:4" x14ac:dyDescent="0.2">
      <c r="A154" t="s">
        <v>271</v>
      </c>
      <c r="B154" t="s">
        <v>231</v>
      </c>
      <c r="C154" t="s">
        <v>128</v>
      </c>
      <c r="D154" s="3">
        <v>6624554</v>
      </c>
    </row>
    <row r="155" spans="1:4" x14ac:dyDescent="0.2">
      <c r="A155" t="s">
        <v>267</v>
      </c>
      <c r="B155" t="s">
        <v>190</v>
      </c>
      <c r="C155" t="s">
        <v>129</v>
      </c>
      <c r="D155" s="3">
        <v>24206636</v>
      </c>
    </row>
    <row r="156" spans="1:4" x14ac:dyDescent="0.2">
      <c r="A156" t="s">
        <v>267</v>
      </c>
      <c r="B156" t="s">
        <v>190</v>
      </c>
      <c r="C156" t="s">
        <v>130</v>
      </c>
      <c r="D156" s="3">
        <v>206139587</v>
      </c>
    </row>
    <row r="157" spans="1:4" x14ac:dyDescent="0.2">
      <c r="A157" t="s">
        <v>273</v>
      </c>
      <c r="B157" t="s">
        <v>242</v>
      </c>
      <c r="C157" t="s">
        <v>246</v>
      </c>
      <c r="D157" s="3">
        <v>1618</v>
      </c>
    </row>
    <row r="158" spans="1:4" x14ac:dyDescent="0.2">
      <c r="A158" t="s">
        <v>274</v>
      </c>
      <c r="B158" t="s">
        <v>258</v>
      </c>
      <c r="C158" t="s">
        <v>261</v>
      </c>
      <c r="D158" s="3">
        <v>2083380</v>
      </c>
    </row>
    <row r="159" spans="1:4" x14ac:dyDescent="0.2">
      <c r="A159" t="s">
        <v>273</v>
      </c>
      <c r="B159" t="s">
        <v>121</v>
      </c>
      <c r="C159" t="s">
        <v>241</v>
      </c>
      <c r="D159" s="3">
        <v>57557</v>
      </c>
    </row>
    <row r="160" spans="1:4" x14ac:dyDescent="0.2">
      <c r="A160" t="s">
        <v>274</v>
      </c>
      <c r="B160" t="s">
        <v>254</v>
      </c>
      <c r="C160" t="s">
        <v>131</v>
      </c>
      <c r="D160" s="3">
        <v>5421242</v>
      </c>
    </row>
    <row r="161" spans="1:4" x14ac:dyDescent="0.2">
      <c r="A161" t="s">
        <v>268</v>
      </c>
      <c r="B161" t="s">
        <v>197</v>
      </c>
      <c r="C161" t="s">
        <v>132</v>
      </c>
      <c r="D161" s="3">
        <v>5106622</v>
      </c>
    </row>
    <row r="162" spans="1:4" x14ac:dyDescent="0.2">
      <c r="A162" t="s">
        <v>269</v>
      </c>
      <c r="B162" t="s">
        <v>201</v>
      </c>
      <c r="C162" t="s">
        <v>47</v>
      </c>
      <c r="D162" s="3">
        <v>220892331</v>
      </c>
    </row>
    <row r="163" spans="1:4" x14ac:dyDescent="0.2">
      <c r="A163" t="s">
        <v>273</v>
      </c>
      <c r="B163" t="s">
        <v>121</v>
      </c>
      <c r="C163" t="s">
        <v>133</v>
      </c>
      <c r="D163" s="3">
        <v>18092</v>
      </c>
    </row>
    <row r="164" spans="1:4" x14ac:dyDescent="0.2">
      <c r="A164" t="s">
        <v>271</v>
      </c>
      <c r="B164" t="s">
        <v>231</v>
      </c>
      <c r="C164" t="s">
        <v>134</v>
      </c>
      <c r="D164" s="3">
        <v>4314768</v>
      </c>
    </row>
    <row r="165" spans="1:4" x14ac:dyDescent="0.2">
      <c r="A165" t="s">
        <v>273</v>
      </c>
      <c r="B165" t="s">
        <v>237</v>
      </c>
      <c r="C165" t="s">
        <v>135</v>
      </c>
      <c r="D165" s="3">
        <v>8947027</v>
      </c>
    </row>
    <row r="166" spans="1:4" x14ac:dyDescent="0.2">
      <c r="A166" t="s">
        <v>271</v>
      </c>
      <c r="B166" t="s">
        <v>232</v>
      </c>
      <c r="C166" t="s">
        <v>136</v>
      </c>
      <c r="D166" s="3">
        <v>7132530</v>
      </c>
    </row>
    <row r="167" spans="1:4" x14ac:dyDescent="0.2">
      <c r="A167" t="s">
        <v>271</v>
      </c>
      <c r="B167" t="s">
        <v>232</v>
      </c>
      <c r="C167" t="s">
        <v>137</v>
      </c>
      <c r="D167" s="3">
        <v>32971845.999999996</v>
      </c>
    </row>
    <row r="168" spans="1:4" x14ac:dyDescent="0.2">
      <c r="A168" t="s">
        <v>270</v>
      </c>
      <c r="B168" t="s">
        <v>209</v>
      </c>
      <c r="C168" t="s">
        <v>138</v>
      </c>
      <c r="D168" s="3">
        <v>109581085</v>
      </c>
    </row>
    <row r="169" spans="1:4" x14ac:dyDescent="0.2">
      <c r="A169" t="s">
        <v>274</v>
      </c>
      <c r="B169" t="s">
        <v>250</v>
      </c>
      <c r="C169" t="s">
        <v>139</v>
      </c>
      <c r="D169" s="3">
        <v>37846605</v>
      </c>
    </row>
    <row r="170" spans="1:4" x14ac:dyDescent="0.2">
      <c r="A170" t="s">
        <v>274</v>
      </c>
      <c r="B170" t="s">
        <v>258</v>
      </c>
      <c r="C170" t="s">
        <v>33</v>
      </c>
      <c r="D170" s="3">
        <v>10196707</v>
      </c>
    </row>
    <row r="171" spans="1:4" x14ac:dyDescent="0.2">
      <c r="A171" t="s">
        <v>271</v>
      </c>
      <c r="B171" t="s">
        <v>214</v>
      </c>
      <c r="C171" t="s">
        <v>225</v>
      </c>
      <c r="D171" s="3">
        <v>2860840</v>
      </c>
    </row>
    <row r="172" spans="1:4" x14ac:dyDescent="0.2">
      <c r="A172" t="s">
        <v>268</v>
      </c>
      <c r="B172" t="s">
        <v>197</v>
      </c>
      <c r="C172" t="s">
        <v>41</v>
      </c>
      <c r="D172" s="3">
        <v>2881060</v>
      </c>
    </row>
    <row r="173" spans="1:4" x14ac:dyDescent="0.2">
      <c r="A173" t="s">
        <v>270</v>
      </c>
      <c r="B173" t="s">
        <v>203</v>
      </c>
      <c r="C173" t="s">
        <v>208</v>
      </c>
      <c r="D173" s="3">
        <v>51269183</v>
      </c>
    </row>
    <row r="174" spans="1:4" x14ac:dyDescent="0.2">
      <c r="A174" t="s">
        <v>274</v>
      </c>
      <c r="B174" t="s">
        <v>250</v>
      </c>
      <c r="C174" t="s">
        <v>252</v>
      </c>
      <c r="D174" s="3">
        <v>4033963</v>
      </c>
    </row>
    <row r="175" spans="1:4" x14ac:dyDescent="0.2">
      <c r="A175" t="s">
        <v>267</v>
      </c>
      <c r="B175" t="s">
        <v>179</v>
      </c>
      <c r="C175" t="s">
        <v>182</v>
      </c>
      <c r="D175" s="3">
        <v>895308</v>
      </c>
    </row>
    <row r="176" spans="1:4" x14ac:dyDescent="0.2">
      <c r="A176" t="s">
        <v>274</v>
      </c>
      <c r="B176" t="s">
        <v>250</v>
      </c>
      <c r="C176" t="s">
        <v>140</v>
      </c>
      <c r="D176" s="3">
        <v>19237682</v>
      </c>
    </row>
    <row r="177" spans="1:4" x14ac:dyDescent="0.2">
      <c r="A177" t="s">
        <v>274</v>
      </c>
      <c r="B177" t="s">
        <v>250</v>
      </c>
      <c r="C177" t="s">
        <v>253</v>
      </c>
      <c r="D177" s="3">
        <v>145934460</v>
      </c>
    </row>
    <row r="178" spans="1:4" x14ac:dyDescent="0.2">
      <c r="A178" t="s">
        <v>267</v>
      </c>
      <c r="B178" t="s">
        <v>179</v>
      </c>
      <c r="C178" t="s">
        <v>17</v>
      </c>
      <c r="D178" s="3">
        <v>12952209</v>
      </c>
    </row>
    <row r="179" spans="1:4" x14ac:dyDescent="0.2">
      <c r="A179" t="s">
        <v>271</v>
      </c>
      <c r="B179" t="s">
        <v>214</v>
      </c>
      <c r="C179" t="s">
        <v>226</v>
      </c>
      <c r="D179" s="3">
        <v>9885</v>
      </c>
    </row>
    <row r="180" spans="1:4" x14ac:dyDescent="0.2">
      <c r="A180" t="s">
        <v>267</v>
      </c>
      <c r="B180" t="s">
        <v>190</v>
      </c>
      <c r="C180" t="s">
        <v>194</v>
      </c>
      <c r="D180" s="3">
        <v>6071</v>
      </c>
    </row>
    <row r="181" spans="1:4" x14ac:dyDescent="0.2">
      <c r="A181" t="s">
        <v>271</v>
      </c>
      <c r="B181" t="s">
        <v>214</v>
      </c>
      <c r="C181" t="s">
        <v>142</v>
      </c>
      <c r="D181" s="3">
        <v>53192</v>
      </c>
    </row>
    <row r="182" spans="1:4" x14ac:dyDescent="0.2">
      <c r="A182" t="s">
        <v>271</v>
      </c>
      <c r="B182" t="s">
        <v>214</v>
      </c>
      <c r="C182" t="s">
        <v>143</v>
      </c>
      <c r="D182" s="3">
        <v>183629</v>
      </c>
    </row>
    <row r="183" spans="1:4" x14ac:dyDescent="0.2">
      <c r="A183" t="s">
        <v>271</v>
      </c>
      <c r="B183" t="s">
        <v>214</v>
      </c>
      <c r="C183" t="s">
        <v>227</v>
      </c>
      <c r="D183" s="3">
        <v>38659</v>
      </c>
    </row>
    <row r="184" spans="1:4" x14ac:dyDescent="0.2">
      <c r="A184" t="s">
        <v>275</v>
      </c>
      <c r="B184" t="s">
        <v>276</v>
      </c>
      <c r="C184" t="s">
        <v>266</v>
      </c>
      <c r="D184" s="3">
        <v>5795</v>
      </c>
    </row>
    <row r="185" spans="1:4" x14ac:dyDescent="0.2">
      <c r="A185" t="s">
        <v>271</v>
      </c>
      <c r="B185" t="s">
        <v>214</v>
      </c>
      <c r="C185" t="s">
        <v>144</v>
      </c>
      <c r="D185" s="3">
        <v>110947</v>
      </c>
    </row>
    <row r="186" spans="1:4" x14ac:dyDescent="0.2">
      <c r="A186" t="s">
        <v>273</v>
      </c>
      <c r="B186" t="s">
        <v>242</v>
      </c>
      <c r="C186" t="s">
        <v>247</v>
      </c>
      <c r="D186" s="3">
        <v>198410</v>
      </c>
    </row>
    <row r="187" spans="1:4" x14ac:dyDescent="0.2">
      <c r="A187" t="s">
        <v>274</v>
      </c>
      <c r="B187" t="s">
        <v>258</v>
      </c>
      <c r="C187" t="s">
        <v>145</v>
      </c>
      <c r="D187" s="3">
        <v>33938</v>
      </c>
    </row>
    <row r="188" spans="1:4" x14ac:dyDescent="0.2">
      <c r="A188" t="s">
        <v>267</v>
      </c>
      <c r="B188" t="s">
        <v>185</v>
      </c>
      <c r="C188" t="s">
        <v>146</v>
      </c>
      <c r="D188" s="3">
        <v>219161</v>
      </c>
    </row>
    <row r="189" spans="1:4" x14ac:dyDescent="0.2">
      <c r="A189" t="s">
        <v>268</v>
      </c>
      <c r="B189" t="s">
        <v>197</v>
      </c>
      <c r="C189" t="s">
        <v>147</v>
      </c>
      <c r="D189" s="3">
        <v>34813867</v>
      </c>
    </row>
    <row r="190" spans="1:4" x14ac:dyDescent="0.2">
      <c r="A190" t="s">
        <v>267</v>
      </c>
      <c r="B190" t="s">
        <v>190</v>
      </c>
      <c r="C190" t="s">
        <v>148</v>
      </c>
      <c r="D190" s="3">
        <v>16743930</v>
      </c>
    </row>
    <row r="191" spans="1:4" x14ac:dyDescent="0.2">
      <c r="A191" t="s">
        <v>274</v>
      </c>
      <c r="B191" t="s">
        <v>258</v>
      </c>
      <c r="C191" t="s">
        <v>149</v>
      </c>
      <c r="D191" s="3">
        <v>8737370</v>
      </c>
    </row>
    <row r="192" spans="1:4" x14ac:dyDescent="0.2">
      <c r="A192" t="s">
        <v>267</v>
      </c>
      <c r="B192" t="s">
        <v>179</v>
      </c>
      <c r="C192" t="s">
        <v>150</v>
      </c>
      <c r="D192" s="3">
        <v>98340</v>
      </c>
    </row>
    <row r="193" spans="1:4" x14ac:dyDescent="0.2">
      <c r="A193" t="s">
        <v>267</v>
      </c>
      <c r="B193" t="s">
        <v>190</v>
      </c>
      <c r="C193" t="s">
        <v>151</v>
      </c>
      <c r="D193" s="3">
        <v>7976985</v>
      </c>
    </row>
    <row r="194" spans="1:4" x14ac:dyDescent="0.2">
      <c r="A194" t="s">
        <v>270</v>
      </c>
      <c r="B194" t="s">
        <v>209</v>
      </c>
      <c r="C194" t="s">
        <v>23</v>
      </c>
      <c r="D194" s="3">
        <v>5850343</v>
      </c>
    </row>
    <row r="195" spans="1:4" x14ac:dyDescent="0.2">
      <c r="A195" t="s">
        <v>271</v>
      </c>
      <c r="B195" t="s">
        <v>214</v>
      </c>
      <c r="C195" t="s">
        <v>228</v>
      </c>
      <c r="D195" s="3">
        <v>42882</v>
      </c>
    </row>
    <row r="196" spans="1:4" x14ac:dyDescent="0.2">
      <c r="A196" t="s">
        <v>274</v>
      </c>
      <c r="B196" t="s">
        <v>250</v>
      </c>
      <c r="C196" t="s">
        <v>152</v>
      </c>
      <c r="D196" s="3">
        <v>5459643</v>
      </c>
    </row>
    <row r="197" spans="1:4" x14ac:dyDescent="0.2">
      <c r="A197" t="s">
        <v>274</v>
      </c>
      <c r="B197" t="s">
        <v>258</v>
      </c>
      <c r="C197" t="s">
        <v>153</v>
      </c>
      <c r="D197" s="3">
        <v>2078931.9999999998</v>
      </c>
    </row>
    <row r="198" spans="1:4" x14ac:dyDescent="0.2">
      <c r="A198" t="s">
        <v>273</v>
      </c>
      <c r="B198" t="s">
        <v>237</v>
      </c>
      <c r="C198" t="s">
        <v>154</v>
      </c>
      <c r="D198" s="3">
        <v>686878</v>
      </c>
    </row>
    <row r="199" spans="1:4" x14ac:dyDescent="0.2">
      <c r="A199" t="s">
        <v>267</v>
      </c>
      <c r="B199" t="s">
        <v>179</v>
      </c>
      <c r="C199" t="s">
        <v>155</v>
      </c>
      <c r="D199" s="3">
        <v>15893219</v>
      </c>
    </row>
    <row r="200" spans="1:4" x14ac:dyDescent="0.2">
      <c r="A200" t="s">
        <v>267</v>
      </c>
      <c r="B200" t="s">
        <v>188</v>
      </c>
      <c r="C200" t="s">
        <v>12</v>
      </c>
      <c r="D200" s="3">
        <v>59308690</v>
      </c>
    </row>
    <row r="201" spans="1:4" x14ac:dyDescent="0.2">
      <c r="A201" t="s">
        <v>267</v>
      </c>
      <c r="B201" t="s">
        <v>179</v>
      </c>
      <c r="C201" t="s">
        <v>156</v>
      </c>
      <c r="D201" s="3">
        <v>11193729</v>
      </c>
    </row>
    <row r="202" spans="1:4" x14ac:dyDescent="0.2">
      <c r="A202" t="s">
        <v>274</v>
      </c>
      <c r="B202" t="s">
        <v>258</v>
      </c>
      <c r="C202" t="s">
        <v>262</v>
      </c>
      <c r="D202" s="3">
        <v>46754783</v>
      </c>
    </row>
    <row r="203" spans="1:4" x14ac:dyDescent="0.2">
      <c r="A203" t="s">
        <v>269</v>
      </c>
      <c r="B203" t="s">
        <v>201</v>
      </c>
      <c r="C203" t="s">
        <v>157</v>
      </c>
      <c r="D203" s="3">
        <v>21413250</v>
      </c>
    </row>
    <row r="204" spans="1:4" x14ac:dyDescent="0.2">
      <c r="A204" t="s">
        <v>268</v>
      </c>
      <c r="B204" t="s">
        <v>197</v>
      </c>
      <c r="C204" t="s">
        <v>198</v>
      </c>
      <c r="D204" s="3">
        <v>5101416</v>
      </c>
    </row>
    <row r="205" spans="1:4" x14ac:dyDescent="0.2">
      <c r="A205" t="s">
        <v>268</v>
      </c>
      <c r="B205" t="s">
        <v>195</v>
      </c>
      <c r="C205" t="s">
        <v>158</v>
      </c>
      <c r="D205" s="3">
        <v>43849269</v>
      </c>
    </row>
    <row r="206" spans="1:4" x14ac:dyDescent="0.2">
      <c r="A206" t="s">
        <v>271</v>
      </c>
      <c r="B206" t="s">
        <v>232</v>
      </c>
      <c r="C206" t="s">
        <v>159</v>
      </c>
      <c r="D206" s="3">
        <v>586634</v>
      </c>
    </row>
    <row r="207" spans="1:4" x14ac:dyDescent="0.2">
      <c r="A207" t="s">
        <v>274</v>
      </c>
      <c r="B207" t="s">
        <v>254</v>
      </c>
      <c r="C207" t="s">
        <v>160</v>
      </c>
      <c r="D207" s="3">
        <v>10099270</v>
      </c>
    </row>
    <row r="208" spans="1:4" x14ac:dyDescent="0.2">
      <c r="A208" t="s">
        <v>274</v>
      </c>
      <c r="B208" t="s">
        <v>263</v>
      </c>
      <c r="C208" t="s">
        <v>34</v>
      </c>
      <c r="D208" s="3">
        <v>8654618</v>
      </c>
    </row>
    <row r="209" spans="1:4" x14ac:dyDescent="0.2">
      <c r="A209" t="s">
        <v>268</v>
      </c>
      <c r="B209" t="s">
        <v>197</v>
      </c>
      <c r="C209" t="s">
        <v>199</v>
      </c>
      <c r="D209" s="3">
        <v>17500657</v>
      </c>
    </row>
    <row r="210" spans="1:4" x14ac:dyDescent="0.2">
      <c r="A210" t="s">
        <v>269</v>
      </c>
      <c r="B210" t="s">
        <v>200</v>
      </c>
      <c r="C210" t="s">
        <v>162</v>
      </c>
      <c r="D210" s="3">
        <v>9537642</v>
      </c>
    </row>
    <row r="211" spans="1:4" x14ac:dyDescent="0.2">
      <c r="A211" t="s">
        <v>270</v>
      </c>
      <c r="B211" t="s">
        <v>209</v>
      </c>
      <c r="C211" t="s">
        <v>212</v>
      </c>
      <c r="D211" s="3">
        <v>69799978</v>
      </c>
    </row>
    <row r="212" spans="1:4" x14ac:dyDescent="0.2">
      <c r="A212" t="s">
        <v>270</v>
      </c>
      <c r="B212" t="s">
        <v>209</v>
      </c>
      <c r="C212" t="s">
        <v>163</v>
      </c>
      <c r="D212" s="3">
        <v>1318442</v>
      </c>
    </row>
    <row r="213" spans="1:4" x14ac:dyDescent="0.2">
      <c r="A213" t="s">
        <v>267</v>
      </c>
      <c r="B213" t="s">
        <v>190</v>
      </c>
      <c r="C213" t="s">
        <v>164</v>
      </c>
      <c r="D213" s="3">
        <v>8278736.9999999991</v>
      </c>
    </row>
    <row r="214" spans="1:4" x14ac:dyDescent="0.2">
      <c r="A214" t="s">
        <v>273</v>
      </c>
      <c r="B214" t="s">
        <v>242</v>
      </c>
      <c r="C214" t="s">
        <v>248</v>
      </c>
      <c r="D214" s="3">
        <v>1350</v>
      </c>
    </row>
    <row r="215" spans="1:4" x14ac:dyDescent="0.2">
      <c r="A215" t="s">
        <v>273</v>
      </c>
      <c r="B215" t="s">
        <v>242</v>
      </c>
      <c r="C215" t="s">
        <v>165</v>
      </c>
      <c r="D215" s="3">
        <v>105697</v>
      </c>
    </row>
    <row r="216" spans="1:4" x14ac:dyDescent="0.2">
      <c r="A216" t="s">
        <v>271</v>
      </c>
      <c r="B216" t="s">
        <v>214</v>
      </c>
      <c r="C216" t="s">
        <v>166</v>
      </c>
      <c r="D216" s="3">
        <v>1399491</v>
      </c>
    </row>
    <row r="217" spans="1:4" x14ac:dyDescent="0.2">
      <c r="A217" t="s">
        <v>268</v>
      </c>
      <c r="B217" t="s">
        <v>195</v>
      </c>
      <c r="C217" t="s">
        <v>167</v>
      </c>
      <c r="D217" s="3">
        <v>11818618</v>
      </c>
    </row>
    <row r="218" spans="1:4" x14ac:dyDescent="0.2">
      <c r="A218" t="s">
        <v>268</v>
      </c>
      <c r="B218" t="s">
        <v>197</v>
      </c>
      <c r="C218" t="s">
        <v>35</v>
      </c>
      <c r="D218" s="3">
        <v>84339067</v>
      </c>
    </row>
    <row r="219" spans="1:4" x14ac:dyDescent="0.2">
      <c r="A219" t="s">
        <v>269</v>
      </c>
      <c r="B219" t="s">
        <v>200</v>
      </c>
      <c r="C219" t="s">
        <v>168</v>
      </c>
      <c r="D219" s="3">
        <v>6031187</v>
      </c>
    </row>
    <row r="220" spans="1:4" x14ac:dyDescent="0.2">
      <c r="A220" t="s">
        <v>271</v>
      </c>
      <c r="B220" t="s">
        <v>214</v>
      </c>
      <c r="C220" t="s">
        <v>229</v>
      </c>
      <c r="D220" s="3">
        <v>38718</v>
      </c>
    </row>
    <row r="221" spans="1:4" x14ac:dyDescent="0.2">
      <c r="A221" t="s">
        <v>273</v>
      </c>
      <c r="B221" t="s">
        <v>242</v>
      </c>
      <c r="C221" t="s">
        <v>169</v>
      </c>
      <c r="D221" s="3">
        <v>11792</v>
      </c>
    </row>
    <row r="222" spans="1:4" x14ac:dyDescent="0.2">
      <c r="A222" t="s">
        <v>267</v>
      </c>
      <c r="B222" t="s">
        <v>179</v>
      </c>
      <c r="C222" t="s">
        <v>170</v>
      </c>
      <c r="D222" s="3">
        <v>45741000</v>
      </c>
    </row>
    <row r="223" spans="1:4" x14ac:dyDescent="0.2">
      <c r="A223" t="s">
        <v>274</v>
      </c>
      <c r="B223" t="s">
        <v>250</v>
      </c>
      <c r="C223" t="s">
        <v>171</v>
      </c>
      <c r="D223" s="3">
        <v>43733759</v>
      </c>
    </row>
    <row r="224" spans="1:4" x14ac:dyDescent="0.2">
      <c r="A224" t="s">
        <v>268</v>
      </c>
      <c r="B224" t="s">
        <v>197</v>
      </c>
      <c r="C224" t="s">
        <v>42</v>
      </c>
      <c r="D224" s="3">
        <v>9890400</v>
      </c>
    </row>
    <row r="225" spans="1:4" x14ac:dyDescent="0.2">
      <c r="A225" t="s">
        <v>274</v>
      </c>
      <c r="B225" t="s">
        <v>254</v>
      </c>
      <c r="C225" t="s">
        <v>36</v>
      </c>
      <c r="D225" s="3">
        <v>67886004</v>
      </c>
    </row>
    <row r="226" spans="1:4" x14ac:dyDescent="0.2">
      <c r="A226" t="s">
        <v>267</v>
      </c>
      <c r="B226" t="s">
        <v>179</v>
      </c>
      <c r="C226" t="s">
        <v>183</v>
      </c>
      <c r="D226" s="3">
        <v>59734213</v>
      </c>
    </row>
    <row r="227" spans="1:4" x14ac:dyDescent="0.2">
      <c r="A227" t="s">
        <v>275</v>
      </c>
      <c r="B227" t="s">
        <v>276</v>
      </c>
      <c r="C227" t="s">
        <v>54</v>
      </c>
      <c r="D227" s="3">
        <v>331002647</v>
      </c>
    </row>
    <row r="228" spans="1:4" x14ac:dyDescent="0.2">
      <c r="A228" t="s">
        <v>271</v>
      </c>
      <c r="B228" t="s">
        <v>214</v>
      </c>
      <c r="C228" t="s">
        <v>230</v>
      </c>
      <c r="D228" s="3">
        <v>104423</v>
      </c>
    </row>
    <row r="229" spans="1:4" x14ac:dyDescent="0.2">
      <c r="A229" t="s">
        <v>271</v>
      </c>
      <c r="B229" t="s">
        <v>232</v>
      </c>
      <c r="C229" t="s">
        <v>172</v>
      </c>
      <c r="D229" s="3">
        <v>3473727</v>
      </c>
    </row>
    <row r="230" spans="1:4" x14ac:dyDescent="0.2">
      <c r="A230" t="s">
        <v>269</v>
      </c>
      <c r="B230" t="s">
        <v>200</v>
      </c>
      <c r="C230" t="s">
        <v>173</v>
      </c>
      <c r="D230" s="3">
        <v>33469199</v>
      </c>
    </row>
    <row r="231" spans="1:4" x14ac:dyDescent="0.2">
      <c r="A231" t="s">
        <v>273</v>
      </c>
      <c r="B231" t="s">
        <v>237</v>
      </c>
      <c r="C231" t="s">
        <v>174</v>
      </c>
      <c r="D231" s="3">
        <v>307150</v>
      </c>
    </row>
    <row r="232" spans="1:4" x14ac:dyDescent="0.2">
      <c r="A232" t="s">
        <v>271</v>
      </c>
      <c r="B232" t="s">
        <v>232</v>
      </c>
      <c r="C232" t="s">
        <v>236</v>
      </c>
      <c r="D232" s="3">
        <v>28435943</v>
      </c>
    </row>
    <row r="233" spans="1:4" x14ac:dyDescent="0.2">
      <c r="A233" t="s">
        <v>270</v>
      </c>
      <c r="B233" t="s">
        <v>209</v>
      </c>
      <c r="C233" t="s">
        <v>213</v>
      </c>
      <c r="D233" s="3">
        <v>97338583</v>
      </c>
    </row>
    <row r="234" spans="1:4" x14ac:dyDescent="0.2">
      <c r="A234" t="s">
        <v>273</v>
      </c>
      <c r="B234" t="s">
        <v>242</v>
      </c>
      <c r="C234" t="s">
        <v>249</v>
      </c>
      <c r="D234" s="3">
        <v>11246</v>
      </c>
    </row>
    <row r="235" spans="1:4" x14ac:dyDescent="0.2">
      <c r="A235" t="s">
        <v>268</v>
      </c>
      <c r="B235" t="s">
        <v>195</v>
      </c>
      <c r="C235" t="s">
        <v>196</v>
      </c>
      <c r="D235" s="3">
        <v>597330</v>
      </c>
    </row>
    <row r="236" spans="1:4" x14ac:dyDescent="0.2">
      <c r="A236" t="s">
        <v>268</v>
      </c>
      <c r="B236" t="s">
        <v>197</v>
      </c>
      <c r="C236" t="s">
        <v>175</v>
      </c>
      <c r="D236" s="3">
        <v>29825968</v>
      </c>
    </row>
    <row r="237" spans="1:4" x14ac:dyDescent="0.2">
      <c r="A237" t="s">
        <v>267</v>
      </c>
      <c r="B237" t="s">
        <v>179</v>
      </c>
      <c r="C237" t="s">
        <v>176</v>
      </c>
      <c r="D237" s="3">
        <v>18383956</v>
      </c>
    </row>
    <row r="238" spans="1:4" x14ac:dyDescent="0.2">
      <c r="A238" t="s">
        <v>267</v>
      </c>
      <c r="B238" t="s">
        <v>179</v>
      </c>
      <c r="C238" t="s">
        <v>184</v>
      </c>
      <c r="D238" s="3">
        <v>14862927</v>
      </c>
    </row>
  </sheetData>
  <sortState ref="A4:BZ238">
    <sortCondition ref="C4:C2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Country-Cases-Tests</vt:lpstr>
      <vt:lpstr>UN Population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Caryn Anderson</dc:creator>
  <cp:lastModifiedBy>Caryn Anderson</cp:lastModifiedBy>
  <dcterms:created xsi:type="dcterms:W3CDTF">2020-03-21T04:42:37Z</dcterms:created>
  <dcterms:modified xsi:type="dcterms:W3CDTF">2020-03-21T12:09:40Z</dcterms:modified>
</cp:coreProperties>
</file>